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901205-006\Desktop\"/>
    </mc:Choice>
  </mc:AlternateContent>
  <xr:revisionPtr revIDLastSave="0" documentId="8_{D7B59B27-CF8C-471C-9396-37447086CA46}" xr6:coauthVersionLast="45" xr6:coauthVersionMax="45" xr10:uidLastSave="{00000000-0000-0000-0000-000000000000}"/>
  <bookViews>
    <workbookView xWindow="-110" yWindow="-110" windowWidth="19420" windowHeight="10420" activeTab="2" xr2:uid="{00000000-000D-0000-FFFF-FFFF00000000}"/>
  </bookViews>
  <sheets>
    <sheet name="Budget" sheetId="6" r:id="rId1"/>
    <sheet name="Instruktioner" sheetId="4" r:id="rId2"/>
    <sheet name="Exempel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8" i="6" l="1"/>
  <c r="J44" i="6"/>
  <c r="J41" i="5" l="1"/>
  <c r="J45" i="6"/>
  <c r="J46" i="6"/>
  <c r="F39" i="5"/>
  <c r="I39" i="5" s="1"/>
  <c r="I41" i="5" s="1"/>
  <c r="F40" i="5"/>
  <c r="K40" i="5" s="1"/>
  <c r="K41" i="5" s="1"/>
  <c r="F41" i="5" l="1"/>
  <c r="J47" i="6"/>
  <c r="J34" i="6"/>
  <c r="J19" i="6" l="1"/>
  <c r="J20" i="6"/>
  <c r="J21" i="6"/>
  <c r="J22" i="6"/>
  <c r="L37" i="6" l="1"/>
  <c r="M37" i="6"/>
  <c r="N37" i="6"/>
  <c r="O37" i="6"/>
  <c r="J37" i="6"/>
  <c r="L31" i="6"/>
  <c r="M31" i="6"/>
  <c r="N31" i="6"/>
  <c r="O31" i="6"/>
  <c r="J31" i="6"/>
  <c r="J23" i="6"/>
  <c r="L23" i="6"/>
  <c r="M23" i="6"/>
  <c r="N23" i="6"/>
  <c r="O23" i="6"/>
  <c r="H23" i="6"/>
  <c r="J15" i="6"/>
  <c r="L15" i="6"/>
  <c r="M15" i="6"/>
  <c r="N15" i="6"/>
  <c r="O15" i="6"/>
  <c r="H15" i="6"/>
  <c r="B54" i="6"/>
  <c r="B59" i="6" s="1"/>
  <c r="J39" i="6" l="1"/>
  <c r="J49" i="6" s="1"/>
  <c r="O39" i="6"/>
  <c r="N39" i="6"/>
  <c r="M39" i="6"/>
  <c r="L39" i="6"/>
  <c r="B50" i="5"/>
  <c r="K27" i="5"/>
  <c r="K28" i="5" s="1"/>
  <c r="J26" i="5"/>
  <c r="J28" i="5" s="1"/>
  <c r="I25" i="5"/>
  <c r="I28" i="5" s="1"/>
  <c r="K15" i="5"/>
  <c r="F31" i="5"/>
  <c r="F32" i="5" s="1"/>
  <c r="F28" i="5"/>
  <c r="D21" i="5"/>
  <c r="F21" i="5" s="1"/>
  <c r="K21" i="5" s="1"/>
  <c r="D20" i="5"/>
  <c r="F20" i="5" s="1"/>
  <c r="D19" i="5"/>
  <c r="F14" i="5"/>
  <c r="J14" i="5" s="1"/>
  <c r="J16" i="5" s="1"/>
  <c r="F13" i="5"/>
  <c r="K13" i="5" s="1"/>
  <c r="D12" i="5"/>
  <c r="F12" i="5" s="1"/>
  <c r="I12" i="5" s="1"/>
  <c r="D11" i="5"/>
  <c r="J20" i="5" l="1"/>
  <c r="I20" i="5"/>
  <c r="K16" i="5"/>
  <c r="I31" i="5"/>
  <c r="I32" i="5" s="1"/>
  <c r="D22" i="5"/>
  <c r="D16" i="5"/>
  <c r="F11" i="5"/>
  <c r="F19" i="5"/>
  <c r="F16" i="5" l="1"/>
  <c r="I11" i="5"/>
  <c r="I16" i="5" s="1"/>
  <c r="F22" i="5"/>
  <c r="B49" i="5" s="1"/>
  <c r="J19" i="5"/>
  <c r="J22" i="5" s="1"/>
  <c r="J34" i="5" s="1"/>
  <c r="J43" i="5" s="1"/>
  <c r="K19" i="5"/>
  <c r="K22" i="5" s="1"/>
  <c r="K34" i="5" s="1"/>
  <c r="K43" i="5" s="1"/>
  <c r="I19" i="5"/>
  <c r="I22" i="5" s="1"/>
  <c r="F34" i="5" l="1"/>
  <c r="F43" i="5" s="1"/>
  <c r="I34" i="5"/>
  <c r="I43" i="5" s="1"/>
  <c r="B48" i="5" l="1"/>
  <c r="B51" i="5" s="1"/>
  <c r="B47" i="5"/>
  <c r="B53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Jennie Niesel</author>
    <author>Niesel Jennie</author>
  </authors>
  <commentList>
    <comment ref="B9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Varje typ av köpt tjänst redovisas på egen rad samt timmar, timlön och kostnad.</t>
        </r>
      </text>
    </comment>
    <comment ref="C9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informationsmaterial, antal konsulter etc.</t>
        </r>
      </text>
    </comment>
    <comment ref="F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Saknar du en kolumn, ge den en rubrik och lägg till data.</t>
        </r>
      </text>
    </comment>
    <comment ref="I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Kan vara olika arvoden inblandade. Därför inga formler</t>
        </r>
      </text>
    </comment>
    <comment ref="J9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timmar och timlön exkl moms på egen rad. </t>
        </r>
      </text>
    </comment>
    <comment ref="K9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timlön. Se instruktionsfliken om moms ska inkluderas eller inte</t>
        </r>
      </text>
    </comment>
    <comment ref="L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timmar och timlön exkl moms på egen rad. Lägg på moms för timlön.</t>
        </r>
      </text>
    </comment>
    <comment ref="B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vad det egna arbetet består av i grova drag samt antal personer och timmar och kostnad.</t>
        </r>
      </text>
    </comment>
    <comment ref="C17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Antal personer</t>
        </r>
      </text>
    </comment>
    <comment ref="I17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sociala avgifter och OH</t>
        </r>
      </text>
    </comment>
    <comment ref="B25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Jennie Niesel:</t>
        </r>
        <r>
          <rPr>
            <sz val="9"/>
            <color indexed="81"/>
            <rFont val="Tahoma"/>
            <family val="2"/>
          </rPr>
          <t xml:space="preserve">
Speca olika typer av material på olika rader samt pris och kostnad.</t>
        </r>
      </text>
    </comment>
    <comment ref="C25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T.ex. tryckta ex av informationsmaterial</t>
        </r>
      </text>
    </comment>
    <comment ref="J25" authorId="1" shapeId="0" xr:uid="{00000000-0006-0000-0000-00000D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exkl moms på egen rad och/eller antal och meterpris exkl moms på egen rad. Se instruktionsfliken om moms är aktuellt</t>
        </r>
      </text>
    </comment>
    <comment ref="K25" authorId="1" shapeId="0" xr:uid="{00000000-0006-0000-0000-00000E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Avser moms på styckpris eller meterpris. Se instruktionsfliken om moms ska inkluderas eller inte</t>
        </r>
      </text>
    </comment>
    <comment ref="L25" authorId="1" shapeId="0" xr:uid="{00000000-0006-0000-0000-00000F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och styckpris inkl moms på egen rad och/eller antal och meterpris inkl moms på egen rad. Se instruktionsfliken om moms är aktuellt</t>
        </r>
      </text>
    </comment>
    <comment ref="B33" authorId="1" shapeId="0" xr:uid="{00000000-0006-0000-0000-000010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 </t>
        </r>
      </text>
    </comment>
    <comment ref="J33" authorId="1" shapeId="0" xr:uid="{00000000-0006-0000-0000-000011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Varje typ av resekostnad redovisas på egen rad.</t>
        </r>
      </text>
    </comment>
    <comment ref="K33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L33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Se instruktionsfliken om moms ska inkluderas eller inte</t>
        </r>
      </text>
    </comment>
    <comment ref="B34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Bilersättning räknas som en resekostnad upp till 2 kr/km. Detta avser egna resor. Konsultresor tas med i arvodet under köpta tjänster.</t>
        </r>
      </text>
    </comment>
    <comment ref="J34" authorId="1" shapeId="0" xr:uid="{00000000-0006-0000-0000-000015000000}">
      <text>
        <r>
          <rPr>
            <b/>
            <sz val="9"/>
            <color indexed="81"/>
            <rFont val="Tahoma"/>
            <family val="2"/>
          </rPr>
          <t>Niesel Jennie:</t>
        </r>
        <r>
          <rPr>
            <sz val="9"/>
            <color indexed="81"/>
            <rFont val="Tahoma"/>
            <family val="2"/>
          </rPr>
          <t xml:space="preserve">
Multiplicera antal km med 2 (maxersättning) på egen rad. </t>
        </r>
      </text>
    </comment>
  </commentList>
</comments>
</file>

<file path=xl/sharedStrings.xml><?xml version="1.0" encoding="utf-8"?>
<sst xmlns="http://schemas.openxmlformats.org/spreadsheetml/2006/main" count="215" uniqueCount="106">
  <si>
    <t>Budget LONA-ansökan</t>
  </si>
  <si>
    <t>Projektnamn:</t>
  </si>
  <si>
    <t>Åtgärd nr</t>
  </si>
  <si>
    <t>Timmar</t>
  </si>
  <si>
    <t>Inventering enligt metod i bilaga X</t>
  </si>
  <si>
    <t>Planerat resultat</t>
  </si>
  <si>
    <t>Summa:</t>
  </si>
  <si>
    <t>varav</t>
  </si>
  <si>
    <t>Exempel budget LONA-ansökan</t>
  </si>
  <si>
    <t>Lekgrus</t>
  </si>
  <si>
    <t>Kostnad exkl moms, kr</t>
  </si>
  <si>
    <t>Inköp av GPS</t>
  </si>
  <si>
    <t>MATERIAL  SPEC</t>
  </si>
  <si>
    <t>EGET ARBETE SPEC</t>
  </si>
  <si>
    <t>Kostnad inkl moms, kr</t>
  </si>
  <si>
    <t>RESOR SPEC</t>
  </si>
  <si>
    <t>Restaurering av vattendraget V enligt metod i bilaga Y</t>
  </si>
  <si>
    <t>Före och efter genomförd restaurering i åtg 2</t>
  </si>
  <si>
    <t xml:space="preserve">Summa: </t>
  </si>
  <si>
    <t>500mx45m (vattendraget ca 5m brett, strand+zon 2x20m)</t>
  </si>
  <si>
    <t>Kostnad exkl OH, kr</t>
  </si>
  <si>
    <t>Timlön exkl OH, kr</t>
  </si>
  <si>
    <t>Timlön exkl moms, kr</t>
  </si>
  <si>
    <t>Guidning inkl för- och efterarbete, 3 dagar</t>
  </si>
  <si>
    <t>GIS-arbete, 2 veckor</t>
  </si>
  <si>
    <t>Rapportering, uppföljning, Artportalen, 3 veckor</t>
  </si>
  <si>
    <t>KÖPTA TJÄNSTER SPEC</t>
  </si>
  <si>
    <t>Maskinhyra+förare 7 dagar</t>
  </si>
  <si>
    <t>Konsult, guidning 1 dag</t>
  </si>
  <si>
    <t>Fika till guidningen, 100 pers</t>
  </si>
  <si>
    <t>TOTAL KOSTNAD (exkl ideellt arbete):</t>
  </si>
  <si>
    <t>Instruktioner</t>
  </si>
  <si>
    <t>Kommun:</t>
  </si>
  <si>
    <t>ÅTGÄRD</t>
  </si>
  <si>
    <t>1, 2, 3</t>
  </si>
  <si>
    <t>1, 2</t>
  </si>
  <si>
    <t>I registret/ansökan</t>
  </si>
  <si>
    <t>Åtgärd 1</t>
  </si>
  <si>
    <t>Åtgärd 2</t>
  </si>
  <si>
    <t>Åtgärd 3</t>
  </si>
  <si>
    <t>1. Kostnader</t>
  </si>
  <si>
    <t>Belopp, kr</t>
  </si>
  <si>
    <t>Guidad tur för allmänheten under 1 dag</t>
  </si>
  <si>
    <t>(vattendraget 5m brett, 500 m långt, markerat på karta)</t>
  </si>
  <si>
    <t>Scenario A: Projektet drivs av mervärdesskattepliktig aktör (t.ex. kommun) som har kostnaderna:  ange kostnader exklusive moms</t>
  </si>
  <si>
    <t>Scenario B: Projektet drivs av ej mervärdesskattepliktig aktör som har kostnaderna: ange kostnader inklusive moms</t>
  </si>
  <si>
    <t>Moms, kr</t>
  </si>
  <si>
    <t>Medfinansiering:</t>
  </si>
  <si>
    <t>Sökt Lona-bidrag:</t>
  </si>
  <si>
    <t>Medfinansiering totalt:</t>
  </si>
  <si>
    <t>utgör kontanta medel (exkl Lona-bidrag)</t>
  </si>
  <si>
    <t>Scenario A: Projektet drivs av mervärdesskattepliktig aktör (t.ex. kommun) som har kostnaderna.</t>
  </si>
  <si>
    <t>Ska moms ingå eller ej?</t>
  </si>
  <si>
    <t>Mervärdesskatt är inte bidragsgrundande som regel, d v s momsen ska inte finnas med i ansökan om bidrag. I de fall den som utför åtgärden och har kostnaden för åtgärden inte</t>
  </si>
  <si>
    <t>är mervärdesskattepliktig är dock mervärdesskatten bidragsgrundande. En ideell förening, till exempel, är ytterst sällan registrerad för mervärdesskatt.</t>
  </si>
  <si>
    <t>Om kostnaden för en åtgärd är inklusive moms i ansökan ska detta anges.</t>
  </si>
  <si>
    <t>Lägg till fler åtgärder vid behov.</t>
  </si>
  <si>
    <t>Exempel</t>
  </si>
  <si>
    <t>Exempel kommun</t>
  </si>
  <si>
    <t>Fyll i budgetfliken med vägledning från exempelfliken.</t>
  </si>
  <si>
    <t>Ideellt arbete</t>
  </si>
  <si>
    <t>Enligt Naturvårdsverkets vägledning räknas ideellt arbete som medfinansiering med 200 kr/tim. Ideellt arbete ligger därför inte med som en kostnad i budgeten.</t>
  </si>
  <si>
    <t>Eget arbete</t>
  </si>
  <si>
    <t>utgör värde ideell tid (max 200 kr/tim)</t>
  </si>
  <si>
    <t>utgör eget arbete (lön inkl sociala avgifter, exkl OH)</t>
  </si>
  <si>
    <t>Totalt:</t>
  </si>
  <si>
    <t>ange belopp</t>
  </si>
  <si>
    <t>Lägg till fler rader genom att markera hela raden, högerklicka och välj Infoga. Formler följer inte med till den nya raden. Enklast att kopiera från rad intill.</t>
  </si>
  <si>
    <t>Antal</t>
  </si>
  <si>
    <t>Styckpris exkl moms, kr</t>
  </si>
  <si>
    <t>Styckpris inkl moms, kr</t>
  </si>
  <si>
    <t>Bilaga:</t>
  </si>
  <si>
    <t>Meterpris inkl moms, kr</t>
  </si>
  <si>
    <t>Meterpris exkl moms, kr</t>
  </si>
  <si>
    <t>Antal km</t>
  </si>
  <si>
    <t>Bilersättning (2 kr/km)</t>
  </si>
  <si>
    <t>De tomma fälten fylls i där det är relevant. Fälten med "0-or" innehåller formler som beräknas automatiskt.</t>
  </si>
  <si>
    <t>Resor</t>
  </si>
  <si>
    <t>Bilersättning: Är bilresor en kostnad i projektet kan detta tas med i projektets totalkostnad upp till 2 kr/km.</t>
  </si>
  <si>
    <t>Bränsle: Kostnader för bränsle exkl/inkl moms tillkommer enligt scenario A/B ovan.</t>
  </si>
  <si>
    <t>Utlägg resor (t.ex. tågresor): kostnader för utlägg exkl/inkl moms räknas enligt scenario A/B ovan.</t>
  </si>
  <si>
    <t>Hyra fordon: kostnader för hyra av fordon exkl/inkl moms räknas enligt scenario A/B ovan.</t>
  </si>
  <si>
    <t>Hyra av buss+ förare, 1 dag</t>
  </si>
  <si>
    <t>Lönefinansierat arbete räknas både som en kostnad och som medfinansiering. Detta räknas som timlön inkl sociala avgifter/LKP (semesterersättning etc) men exkl OH (kostnad för datorarbetsplats, papper etc).</t>
  </si>
  <si>
    <t>Resor för konsulter räknas in i konsultarvodet och specas inte här.</t>
  </si>
  <si>
    <t>Antal pers</t>
  </si>
  <si>
    <t>Kilopris exkl moms</t>
  </si>
  <si>
    <t>Kilopris inkl moms</t>
  </si>
  <si>
    <t>Eget</t>
  </si>
  <si>
    <t>Saknas kolumner. Lägg till kolumner i första hand genom att döpa kolumnerna Eget och lägg till data.</t>
  </si>
  <si>
    <t>Totalkostnad</t>
  </si>
  <si>
    <t>Projektets totalkostnad i budgeten behöver minst uppgå till den som finns i ansökan. Annars kan Länsstyrelsen inte bevilja hela det sökta bidraget.</t>
  </si>
  <si>
    <t>2. Ideellt arbete</t>
  </si>
  <si>
    <t>3. Finansiering</t>
  </si>
  <si>
    <t>IDEELLT ARBETE SPEC</t>
  </si>
  <si>
    <t>Medverka i inventering före och efter restaurering</t>
  </si>
  <si>
    <t>Medverka i guidning</t>
  </si>
  <si>
    <t>TOTAL KOSTNAD (inkl ideellt arbete):</t>
  </si>
  <si>
    <t>Värde idell tid, kr</t>
  </si>
  <si>
    <t xml:space="preserve">1 konsult, rapport 1 vecka </t>
  </si>
  <si>
    <t>2 konsulter, fältarbete 1 vecka</t>
  </si>
  <si>
    <t>Värde ideell tid, kr</t>
  </si>
  <si>
    <t>Timvärde idell tid, kr</t>
  </si>
  <si>
    <t>Fyll på!</t>
  </si>
  <si>
    <t>Se kommentarerna i denna flik samt instruktionsfliken där det framgår vilka kolumner som ska fyllas i och hur</t>
  </si>
  <si>
    <t>Det måste finnas minst lika mycket faktiska kostnader (kontanta utgifter eller utgifter för anställd personal) i ett ideellt projekt som det finns ideell tid.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</si>
</sst>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Fill="1" applyBorder="1"/>
    <xf numFmtId="0" fontId="0" fillId="0" borderId="0" xfId="0" applyAlignment="1"/>
    <xf numFmtId="0" fontId="1" fillId="0" borderId="0" xfId="0" applyFont="1" applyAlignment="1">
      <alignment wrapText="1"/>
    </xf>
    <xf numFmtId="0" fontId="1" fillId="0" borderId="0" xfId="0" applyFont="1" applyFill="1" applyBorder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 applyFill="1"/>
    <xf numFmtId="0" fontId="1" fillId="0" borderId="4" xfId="0" applyFont="1" applyBorder="1"/>
    <xf numFmtId="0" fontId="0" fillId="0" borderId="5" xfId="0" applyBorder="1"/>
    <xf numFmtId="0" fontId="0" fillId="0" borderId="5" xfId="0" applyFill="1" applyBorder="1"/>
    <xf numFmtId="0" fontId="0" fillId="0" borderId="6" xfId="0" applyBorder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7" xfId="0" applyBorder="1"/>
    <xf numFmtId="0" fontId="0" fillId="0" borderId="8" xfId="0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/>
    <xf numFmtId="0" fontId="1" fillId="0" borderId="1" xfId="0" applyFont="1" applyBorder="1" applyAlignment="1">
      <alignment wrapText="1"/>
    </xf>
    <xf numFmtId="0" fontId="1" fillId="0" borderId="1" xfId="0" applyFont="1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6" fillId="0" borderId="10" xfId="0" applyFont="1" applyBorder="1"/>
    <xf numFmtId="0" fontId="6" fillId="0" borderId="4" xfId="0" applyFont="1" applyBorder="1"/>
    <xf numFmtId="0" fontId="0" fillId="0" borderId="9" xfId="0" applyFont="1" applyBorder="1"/>
    <xf numFmtId="0" fontId="6" fillId="0" borderId="0" xfId="0" applyFont="1" applyBorder="1"/>
    <xf numFmtId="0" fontId="0" fillId="0" borderId="2" xfId="0" applyFont="1" applyBorder="1"/>
    <xf numFmtId="0" fontId="9" fillId="0" borderId="0" xfId="0" applyFont="1"/>
    <xf numFmtId="3" fontId="0" fillId="0" borderId="1" xfId="0" applyNumberFormat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3" fontId="1" fillId="0" borderId="1" xfId="0" applyNumberFormat="1" applyFont="1" applyBorder="1"/>
    <xf numFmtId="3" fontId="0" fillId="0" borderId="1" xfId="0" applyNumberFormat="1" applyBorder="1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0" borderId="0" xfId="0" applyNumberFormat="1"/>
    <xf numFmtId="3" fontId="0" fillId="0" borderId="0" xfId="0" applyNumberFormat="1" applyFill="1" applyBorder="1"/>
    <xf numFmtId="3" fontId="5" fillId="0" borderId="1" xfId="0" applyNumberFormat="1" applyFont="1" applyBorder="1" applyAlignment="1">
      <alignment horizontal="right"/>
    </xf>
    <xf numFmtId="0" fontId="0" fillId="0" borderId="1" xfId="0" applyFont="1" applyBorder="1" applyAlignment="1"/>
    <xf numFmtId="0" fontId="0" fillId="0" borderId="0" xfId="0" applyFill="1"/>
    <xf numFmtId="0" fontId="1" fillId="0" borderId="0" xfId="0" applyFont="1" applyBorder="1"/>
    <xf numFmtId="3" fontId="1" fillId="0" borderId="0" xfId="0" applyNumberFormat="1" applyFont="1" applyBorder="1"/>
    <xf numFmtId="0" fontId="1" fillId="0" borderId="1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9"/>
  <sheetViews>
    <sheetView topLeftCell="E1" zoomScaleNormal="100" workbookViewId="0">
      <selection activeCell="M2" sqref="M2"/>
    </sheetView>
  </sheetViews>
  <sheetFormatPr defaultRowHeight="14.5" x14ac:dyDescent="0.35"/>
  <cols>
    <col min="1" max="1" width="21" customWidth="1"/>
    <col min="2" max="2" width="45.26953125" customWidth="1"/>
    <col min="3" max="7" width="9.81640625" customWidth="1"/>
    <col min="8" max="8" width="14" bestFit="1" customWidth="1"/>
    <col min="9" max="9" width="20.1796875" customWidth="1"/>
    <col min="10" max="10" width="20.453125" customWidth="1"/>
    <col min="11" max="11" width="11.1796875" customWidth="1"/>
    <col min="12" max="12" width="20.7265625" bestFit="1" customWidth="1"/>
  </cols>
  <sheetData>
    <row r="1" spans="1:17" ht="23.5" x14ac:dyDescent="0.55000000000000004">
      <c r="A1" s="1" t="s">
        <v>0</v>
      </c>
      <c r="M1" s="11" t="s">
        <v>71</v>
      </c>
      <c r="N1" s="11"/>
    </row>
    <row r="2" spans="1:17" x14ac:dyDescent="0.35">
      <c r="A2" t="s">
        <v>104</v>
      </c>
    </row>
    <row r="4" spans="1:17" ht="18.5" x14ac:dyDescent="0.45">
      <c r="A4" s="4" t="s">
        <v>32</v>
      </c>
      <c r="B4" s="38"/>
    </row>
    <row r="5" spans="1:17" ht="18.5" x14ac:dyDescent="0.45">
      <c r="A5" s="4" t="s">
        <v>1</v>
      </c>
      <c r="B5" s="36"/>
      <c r="C5" s="34"/>
      <c r="D5" s="34"/>
      <c r="E5" s="34"/>
      <c r="F5" s="34"/>
      <c r="G5" s="34"/>
      <c r="H5" s="35"/>
      <c r="I5" s="37"/>
    </row>
    <row r="7" spans="1:17" ht="15.5" x14ac:dyDescent="0.35">
      <c r="A7" s="39" t="s">
        <v>40</v>
      </c>
      <c r="J7" s="50"/>
      <c r="K7" s="50"/>
      <c r="L7" s="50"/>
      <c r="M7" s="7"/>
      <c r="N7" s="7"/>
      <c r="O7" s="7"/>
      <c r="P7" s="7"/>
      <c r="Q7" s="7"/>
    </row>
    <row r="8" spans="1:17" x14ac:dyDescent="0.35">
      <c r="M8" s="7"/>
      <c r="N8" s="7"/>
      <c r="O8" s="7"/>
      <c r="P8" s="7"/>
      <c r="Q8" s="7"/>
    </row>
    <row r="9" spans="1:17" x14ac:dyDescent="0.35">
      <c r="A9" s="33" t="s">
        <v>33</v>
      </c>
      <c r="B9" s="12" t="s">
        <v>26</v>
      </c>
      <c r="C9" s="12" t="s">
        <v>68</v>
      </c>
      <c r="D9" s="12" t="s">
        <v>69</v>
      </c>
      <c r="E9" s="12" t="s">
        <v>70</v>
      </c>
      <c r="F9" s="12" t="s">
        <v>88</v>
      </c>
      <c r="G9" s="12" t="s">
        <v>88</v>
      </c>
      <c r="H9" s="12" t="s">
        <v>3</v>
      </c>
      <c r="I9" s="12" t="s">
        <v>22</v>
      </c>
      <c r="J9" s="12" t="s">
        <v>10</v>
      </c>
      <c r="K9" s="12" t="s">
        <v>46</v>
      </c>
      <c r="L9" s="12" t="s">
        <v>14</v>
      </c>
      <c r="M9" s="25" t="s">
        <v>37</v>
      </c>
      <c r="N9" s="25" t="s">
        <v>38</v>
      </c>
      <c r="O9" s="25" t="s">
        <v>39</v>
      </c>
      <c r="P9" s="53" t="s">
        <v>103</v>
      </c>
      <c r="Q9" s="7"/>
    </row>
    <row r="10" spans="1:17" x14ac:dyDescent="0.35">
      <c r="A10" s="26"/>
      <c r="B10" s="11"/>
      <c r="C10" s="11"/>
      <c r="D10" s="40"/>
      <c r="E10" s="40"/>
      <c r="F10" s="40"/>
      <c r="G10" s="40"/>
      <c r="H10" s="11"/>
      <c r="I10" s="40"/>
      <c r="J10" s="40"/>
      <c r="K10" s="40"/>
      <c r="L10" s="40"/>
      <c r="M10" s="40"/>
      <c r="N10" s="41"/>
      <c r="O10" s="41"/>
      <c r="P10" s="7"/>
      <c r="Q10" s="7"/>
    </row>
    <row r="11" spans="1:17" x14ac:dyDescent="0.35">
      <c r="A11" s="26"/>
      <c r="B11" s="11"/>
      <c r="C11" s="11"/>
      <c r="D11" s="40"/>
      <c r="E11" s="40"/>
      <c r="F11" s="40"/>
      <c r="G11" s="40"/>
      <c r="H11" s="11"/>
      <c r="I11" s="40"/>
      <c r="J11" s="40"/>
      <c r="K11" s="40"/>
      <c r="L11" s="40"/>
      <c r="M11" s="40"/>
      <c r="N11" s="41"/>
      <c r="O11" s="41"/>
      <c r="P11" s="7"/>
      <c r="Q11" s="7"/>
    </row>
    <row r="12" spans="1:17" x14ac:dyDescent="0.35">
      <c r="A12" s="26"/>
      <c r="B12" s="11"/>
      <c r="C12" s="11"/>
      <c r="D12" s="40"/>
      <c r="E12" s="40"/>
      <c r="F12" s="40"/>
      <c r="G12" s="40"/>
      <c r="H12" s="11"/>
      <c r="I12" s="40"/>
      <c r="J12" s="40"/>
      <c r="K12" s="40"/>
      <c r="L12" s="40"/>
      <c r="M12" s="41"/>
      <c r="N12" s="41"/>
      <c r="O12" s="41"/>
      <c r="P12" s="7"/>
      <c r="Q12" s="7"/>
    </row>
    <row r="13" spans="1:17" x14ac:dyDescent="0.35">
      <c r="A13" s="26"/>
      <c r="B13" s="11"/>
      <c r="C13" s="11"/>
      <c r="D13" s="40"/>
      <c r="E13" s="40"/>
      <c r="F13" s="40"/>
      <c r="G13" s="40"/>
      <c r="H13" s="11"/>
      <c r="I13" s="40"/>
      <c r="J13" s="40"/>
      <c r="K13" s="40"/>
      <c r="L13" s="40"/>
      <c r="M13" s="41"/>
      <c r="N13" s="41"/>
      <c r="O13" s="41"/>
      <c r="P13" s="7"/>
      <c r="Q13" s="7"/>
    </row>
    <row r="14" spans="1:17" x14ac:dyDescent="0.35">
      <c r="A14" s="26"/>
      <c r="B14" s="11"/>
      <c r="C14" s="11"/>
      <c r="D14" s="40"/>
      <c r="E14" s="40"/>
      <c r="F14" s="40"/>
      <c r="G14" s="40"/>
      <c r="H14" s="11"/>
      <c r="I14" s="40"/>
      <c r="J14" s="40"/>
      <c r="K14" s="40"/>
      <c r="L14" s="40"/>
      <c r="M14" s="42"/>
      <c r="N14" s="41"/>
      <c r="O14" s="41"/>
      <c r="P14" s="7"/>
      <c r="Q14" s="7"/>
    </row>
    <row r="15" spans="1:17" s="2" customFormat="1" x14ac:dyDescent="0.35">
      <c r="A15" s="33"/>
      <c r="B15" s="12" t="s">
        <v>6</v>
      </c>
      <c r="C15" s="12"/>
      <c r="D15" s="43"/>
      <c r="E15" s="43"/>
      <c r="F15" s="43"/>
      <c r="G15" s="43"/>
      <c r="H15" s="12">
        <f>SUM(H10:H14)</f>
        <v>0</v>
      </c>
      <c r="I15" s="43"/>
      <c r="J15" s="43">
        <f>SUM(J10:J14)</f>
        <v>0</v>
      </c>
      <c r="K15" s="43"/>
      <c r="L15" s="43">
        <f>SUM(L10:L14)</f>
        <v>0</v>
      </c>
      <c r="M15" s="43">
        <f>SUM(M10:M14)</f>
        <v>0</v>
      </c>
      <c r="N15" s="43">
        <f>SUM(N10:N14)</f>
        <v>0</v>
      </c>
      <c r="O15" s="43">
        <f>SUM(O10:O14)</f>
        <v>0</v>
      </c>
      <c r="P15" s="10"/>
      <c r="Q15" s="10"/>
    </row>
    <row r="16" spans="1:17" x14ac:dyDescent="0.35">
      <c r="A16" s="21"/>
      <c r="M16" s="7"/>
      <c r="N16" s="7"/>
      <c r="O16" s="7"/>
      <c r="P16" s="7"/>
      <c r="Q16" s="7"/>
    </row>
    <row r="17" spans="1:17" x14ac:dyDescent="0.35">
      <c r="A17" s="33" t="s">
        <v>33</v>
      </c>
      <c r="B17" s="25" t="s">
        <v>13</v>
      </c>
      <c r="C17" s="12" t="s">
        <v>85</v>
      </c>
      <c r="D17" s="12" t="s">
        <v>88</v>
      </c>
      <c r="E17" s="12" t="s">
        <v>88</v>
      </c>
      <c r="F17" s="12" t="s">
        <v>88</v>
      </c>
      <c r="G17" s="12" t="s">
        <v>88</v>
      </c>
      <c r="H17" s="12" t="s">
        <v>3</v>
      </c>
      <c r="I17" s="12" t="s">
        <v>21</v>
      </c>
      <c r="J17" s="25" t="s">
        <v>20</v>
      </c>
      <c r="K17" s="25"/>
      <c r="L17" s="11"/>
      <c r="M17" s="25" t="s">
        <v>37</v>
      </c>
      <c r="N17" s="25" t="s">
        <v>38</v>
      </c>
      <c r="O17" s="25" t="s">
        <v>39</v>
      </c>
      <c r="P17" s="53" t="s">
        <v>103</v>
      </c>
      <c r="Q17" s="7"/>
    </row>
    <row r="18" spans="1:17" x14ac:dyDescent="0.35">
      <c r="A18" s="26"/>
      <c r="B18" s="25"/>
      <c r="C18" s="11"/>
      <c r="D18" s="11"/>
      <c r="E18" s="11"/>
      <c r="F18" s="11"/>
      <c r="G18" s="11"/>
      <c r="H18" s="12"/>
      <c r="I18" s="43"/>
      <c r="J18" s="42">
        <f>H18*I18</f>
        <v>0</v>
      </c>
      <c r="K18" s="42"/>
      <c r="L18" s="40"/>
      <c r="M18" s="41"/>
      <c r="N18" s="41"/>
      <c r="O18" s="41"/>
      <c r="P18" s="7"/>
      <c r="Q18" s="7"/>
    </row>
    <row r="19" spans="1:17" x14ac:dyDescent="0.35">
      <c r="A19" s="26"/>
      <c r="B19" s="25"/>
      <c r="C19" s="11"/>
      <c r="D19" s="11"/>
      <c r="E19" s="11"/>
      <c r="F19" s="11"/>
      <c r="G19" s="11"/>
      <c r="H19" s="12"/>
      <c r="I19" s="43"/>
      <c r="J19" s="42">
        <f t="shared" ref="J19:J22" si="0">H19*I19</f>
        <v>0</v>
      </c>
      <c r="K19" s="42"/>
      <c r="L19" s="40"/>
      <c r="M19" s="41"/>
      <c r="N19" s="41"/>
      <c r="O19" s="41"/>
      <c r="P19" s="7"/>
      <c r="Q19" s="7"/>
    </row>
    <row r="20" spans="1:17" x14ac:dyDescent="0.35">
      <c r="A20" s="26"/>
      <c r="B20" s="11"/>
      <c r="C20" s="27"/>
      <c r="D20" s="27"/>
      <c r="E20" s="27"/>
      <c r="F20" s="27"/>
      <c r="G20" s="27"/>
      <c r="H20" s="27"/>
      <c r="I20" s="44"/>
      <c r="J20" s="42">
        <f t="shared" si="0"/>
        <v>0</v>
      </c>
      <c r="K20" s="44"/>
      <c r="L20" s="40"/>
      <c r="M20" s="41"/>
      <c r="N20" s="41"/>
      <c r="O20" s="41"/>
      <c r="P20" s="7"/>
      <c r="Q20" s="7"/>
    </row>
    <row r="21" spans="1:17" x14ac:dyDescent="0.35">
      <c r="A21" s="26"/>
      <c r="B21" s="28"/>
      <c r="C21" s="27"/>
      <c r="D21" s="27"/>
      <c r="E21" s="27"/>
      <c r="F21" s="27"/>
      <c r="G21" s="27"/>
      <c r="H21" s="27"/>
      <c r="I21" s="44"/>
      <c r="J21" s="42">
        <f t="shared" si="0"/>
        <v>0</v>
      </c>
      <c r="K21" s="44"/>
      <c r="L21" s="40"/>
      <c r="M21" s="41"/>
      <c r="N21" s="41"/>
      <c r="O21" s="41"/>
      <c r="P21" s="7"/>
      <c r="Q21" s="7"/>
    </row>
    <row r="22" spans="1:17" x14ac:dyDescent="0.35">
      <c r="A22" s="26"/>
      <c r="B22" s="28"/>
      <c r="C22" s="27"/>
      <c r="D22" s="27"/>
      <c r="E22" s="27"/>
      <c r="F22" s="27"/>
      <c r="G22" s="27"/>
      <c r="H22" s="27"/>
      <c r="I22" s="44"/>
      <c r="J22" s="42">
        <f t="shared" si="0"/>
        <v>0</v>
      </c>
      <c r="K22" s="44"/>
      <c r="L22" s="40"/>
      <c r="M22" s="42"/>
      <c r="N22" s="41"/>
      <c r="O22" s="41"/>
      <c r="P22" s="7"/>
      <c r="Q22" s="7"/>
    </row>
    <row r="23" spans="1:17" s="2" customFormat="1" x14ac:dyDescent="0.35">
      <c r="A23" s="33"/>
      <c r="B23" s="29" t="s">
        <v>6</v>
      </c>
      <c r="C23" s="29"/>
      <c r="D23" s="29"/>
      <c r="E23" s="29"/>
      <c r="F23" s="29"/>
      <c r="G23" s="29"/>
      <c r="H23" s="29">
        <f t="shared" ref="H23:O23" si="1">SUM(H18:H22)</f>
        <v>0</v>
      </c>
      <c r="I23" s="45"/>
      <c r="J23" s="45">
        <f t="shared" si="1"/>
        <v>0</v>
      </c>
      <c r="K23" s="45"/>
      <c r="L23" s="45">
        <f t="shared" si="1"/>
        <v>0</v>
      </c>
      <c r="M23" s="45">
        <f t="shared" si="1"/>
        <v>0</v>
      </c>
      <c r="N23" s="45">
        <f t="shared" si="1"/>
        <v>0</v>
      </c>
      <c r="O23" s="45">
        <f t="shared" si="1"/>
        <v>0</v>
      </c>
      <c r="P23" s="10"/>
      <c r="Q23" s="10"/>
    </row>
    <row r="24" spans="1:17" x14ac:dyDescent="0.35">
      <c r="A24" s="21"/>
      <c r="M24" s="22"/>
      <c r="N24" s="7"/>
      <c r="O24" s="7"/>
      <c r="P24" s="7"/>
      <c r="Q24" s="7"/>
    </row>
    <row r="25" spans="1:17" x14ac:dyDescent="0.35">
      <c r="A25" s="33" t="s">
        <v>33</v>
      </c>
      <c r="B25" s="25" t="s">
        <v>12</v>
      </c>
      <c r="C25" s="12" t="s">
        <v>68</v>
      </c>
      <c r="D25" s="12" t="s">
        <v>69</v>
      </c>
      <c r="E25" s="12" t="s">
        <v>70</v>
      </c>
      <c r="F25" s="12" t="s">
        <v>86</v>
      </c>
      <c r="G25" s="12" t="s">
        <v>87</v>
      </c>
      <c r="H25" s="12" t="s">
        <v>73</v>
      </c>
      <c r="I25" s="12" t="s">
        <v>72</v>
      </c>
      <c r="J25" s="25" t="s">
        <v>10</v>
      </c>
      <c r="K25" s="25" t="s">
        <v>46</v>
      </c>
      <c r="L25" s="12" t="s">
        <v>14</v>
      </c>
      <c r="M25" s="25" t="s">
        <v>37</v>
      </c>
      <c r="N25" s="25" t="s">
        <v>38</v>
      </c>
      <c r="O25" s="25" t="s">
        <v>39</v>
      </c>
      <c r="P25" s="53" t="s">
        <v>103</v>
      </c>
      <c r="Q25" s="7"/>
    </row>
    <row r="26" spans="1:17" x14ac:dyDescent="0.35">
      <c r="A26" s="26"/>
      <c r="B26" s="25"/>
      <c r="C26" s="11"/>
      <c r="D26" s="11"/>
      <c r="E26" s="11"/>
      <c r="F26" s="11"/>
      <c r="G26" s="11"/>
      <c r="H26" s="11"/>
      <c r="I26" s="11"/>
      <c r="J26" s="42"/>
      <c r="K26" s="42"/>
      <c r="L26" s="43"/>
      <c r="M26" s="41"/>
      <c r="N26" s="41"/>
      <c r="O26" s="41"/>
      <c r="P26" s="7"/>
      <c r="Q26" s="7"/>
    </row>
    <row r="27" spans="1:17" x14ac:dyDescent="0.35">
      <c r="A27" s="26"/>
      <c r="B27" s="25"/>
      <c r="C27" s="11"/>
      <c r="D27" s="11"/>
      <c r="E27" s="11"/>
      <c r="F27" s="11"/>
      <c r="G27" s="11"/>
      <c r="H27" s="11"/>
      <c r="I27" s="11"/>
      <c r="J27" s="42"/>
      <c r="K27" s="42"/>
      <c r="L27" s="43"/>
      <c r="M27" s="41"/>
      <c r="N27" s="41"/>
      <c r="O27" s="41"/>
      <c r="P27" s="7"/>
      <c r="Q27" s="7"/>
    </row>
    <row r="28" spans="1:17" x14ac:dyDescent="0.35">
      <c r="A28" s="26"/>
      <c r="B28" s="11"/>
      <c r="C28" s="11"/>
      <c r="D28" s="11"/>
      <c r="E28" s="11"/>
      <c r="F28" s="11"/>
      <c r="G28" s="11"/>
      <c r="H28" s="11"/>
      <c r="I28" s="11"/>
      <c r="J28" s="40"/>
      <c r="K28" s="40"/>
      <c r="L28" s="43"/>
      <c r="M28" s="41"/>
      <c r="N28" s="41"/>
      <c r="O28" s="41"/>
      <c r="P28" s="7"/>
      <c r="Q28" s="7"/>
    </row>
    <row r="29" spans="1:17" x14ac:dyDescent="0.35">
      <c r="A29" s="26"/>
      <c r="B29" s="11"/>
      <c r="C29" s="11"/>
      <c r="D29" s="11"/>
      <c r="E29" s="11"/>
      <c r="F29" s="11"/>
      <c r="G29" s="11"/>
      <c r="H29" s="11"/>
      <c r="I29" s="11"/>
      <c r="J29" s="40"/>
      <c r="K29" s="40"/>
      <c r="L29" s="43"/>
      <c r="M29" s="41"/>
      <c r="N29" s="41"/>
      <c r="O29" s="41"/>
      <c r="P29" s="7"/>
      <c r="Q29" s="7"/>
    </row>
    <row r="30" spans="1:17" x14ac:dyDescent="0.35">
      <c r="A30" s="26"/>
      <c r="B30" s="11"/>
      <c r="C30" s="11"/>
      <c r="D30" s="11"/>
      <c r="E30" s="11"/>
      <c r="F30" s="11"/>
      <c r="G30" s="11"/>
      <c r="H30" s="11"/>
      <c r="I30" s="11"/>
      <c r="J30" s="40"/>
      <c r="K30" s="40"/>
      <c r="L30" s="43"/>
      <c r="M30" s="41"/>
      <c r="N30" s="41"/>
      <c r="O30" s="41"/>
      <c r="P30" s="7"/>
      <c r="Q30" s="7"/>
    </row>
    <row r="31" spans="1:17" s="2" customFormat="1" x14ac:dyDescent="0.35">
      <c r="A31" s="33"/>
      <c r="B31" s="12" t="s">
        <v>6</v>
      </c>
      <c r="C31" s="12"/>
      <c r="D31" s="12"/>
      <c r="E31" s="12"/>
      <c r="F31" s="12"/>
      <c r="G31" s="12"/>
      <c r="H31" s="12"/>
      <c r="I31" s="12"/>
      <c r="J31" s="43">
        <f t="shared" ref="J31:O31" si="2">SUM(J26:J30)</f>
        <v>0</v>
      </c>
      <c r="K31" s="43"/>
      <c r="L31" s="43">
        <f t="shared" si="2"/>
        <v>0</v>
      </c>
      <c r="M31" s="43">
        <f t="shared" si="2"/>
        <v>0</v>
      </c>
      <c r="N31" s="43">
        <f t="shared" si="2"/>
        <v>0</v>
      </c>
      <c r="O31" s="43">
        <f t="shared" si="2"/>
        <v>0</v>
      </c>
      <c r="P31" s="10"/>
      <c r="Q31" s="10"/>
    </row>
    <row r="32" spans="1:17" x14ac:dyDescent="0.35">
      <c r="A32" s="21"/>
      <c r="B32" s="6"/>
      <c r="C32" s="6"/>
      <c r="D32" s="6"/>
      <c r="E32" s="6"/>
      <c r="F32" s="6"/>
      <c r="G32" s="6"/>
      <c r="I32" s="6"/>
      <c r="J32" s="6"/>
      <c r="K32" s="6"/>
      <c r="L32" s="6"/>
      <c r="M32" s="22"/>
      <c r="N32" s="7"/>
      <c r="O32" s="7"/>
      <c r="P32" s="7"/>
      <c r="Q32" s="7"/>
    </row>
    <row r="33" spans="1:17" x14ac:dyDescent="0.35">
      <c r="A33" s="33" t="s">
        <v>33</v>
      </c>
      <c r="B33" s="30" t="s">
        <v>15</v>
      </c>
      <c r="C33" s="29" t="s">
        <v>74</v>
      </c>
      <c r="D33" s="30"/>
      <c r="E33" s="27"/>
      <c r="F33" s="27"/>
      <c r="G33" s="27"/>
      <c r="H33" s="11"/>
      <c r="I33" s="27"/>
      <c r="J33" s="25" t="s">
        <v>10</v>
      </c>
      <c r="K33" s="25" t="s">
        <v>46</v>
      </c>
      <c r="L33" s="12" t="s">
        <v>14</v>
      </c>
      <c r="M33" s="25" t="s">
        <v>37</v>
      </c>
      <c r="N33" s="25" t="s">
        <v>38</v>
      </c>
      <c r="O33" s="25" t="s">
        <v>39</v>
      </c>
      <c r="P33" s="53" t="s">
        <v>103</v>
      </c>
      <c r="Q33" s="7"/>
    </row>
    <row r="34" spans="1:17" x14ac:dyDescent="0.35">
      <c r="A34" s="26"/>
      <c r="B34" s="49" t="s">
        <v>75</v>
      </c>
      <c r="C34" s="27"/>
      <c r="D34" s="27"/>
      <c r="E34" s="27"/>
      <c r="F34" s="27"/>
      <c r="G34" s="27"/>
      <c r="H34" s="11"/>
      <c r="I34" s="27"/>
      <c r="J34" s="42">
        <f>C34*2</f>
        <v>0</v>
      </c>
      <c r="K34" s="42"/>
      <c r="L34" s="43"/>
      <c r="M34" s="41"/>
      <c r="N34" s="41"/>
      <c r="O34" s="41"/>
      <c r="P34" s="7"/>
      <c r="Q34" s="7"/>
    </row>
    <row r="35" spans="1:17" x14ac:dyDescent="0.35">
      <c r="A35" s="26"/>
      <c r="B35" s="49"/>
      <c r="C35" s="27"/>
      <c r="D35" s="27"/>
      <c r="E35" s="27"/>
      <c r="F35" s="27"/>
      <c r="G35" s="27"/>
      <c r="H35" s="11"/>
      <c r="I35" s="27"/>
      <c r="J35" s="42"/>
      <c r="K35" s="42"/>
      <c r="L35" s="43"/>
      <c r="M35" s="41"/>
      <c r="N35" s="41"/>
      <c r="O35" s="41"/>
      <c r="P35" s="7"/>
      <c r="Q35" s="7"/>
    </row>
    <row r="36" spans="1:17" x14ac:dyDescent="0.35">
      <c r="A36" s="26"/>
      <c r="B36" s="11"/>
      <c r="C36" s="11"/>
      <c r="D36" s="11"/>
      <c r="E36" s="11"/>
      <c r="F36" s="11"/>
      <c r="G36" s="11"/>
      <c r="H36" s="11"/>
      <c r="I36" s="11"/>
      <c r="J36" s="40"/>
      <c r="K36" s="40"/>
      <c r="L36" s="43"/>
      <c r="M36" s="41"/>
      <c r="N36" s="41"/>
      <c r="O36" s="41"/>
      <c r="P36" s="7"/>
      <c r="Q36" s="7"/>
    </row>
    <row r="37" spans="1:17" s="2" customFormat="1" x14ac:dyDescent="0.35">
      <c r="A37" s="33"/>
      <c r="B37" s="12" t="s">
        <v>18</v>
      </c>
      <c r="C37" s="12"/>
      <c r="D37" s="12"/>
      <c r="E37" s="12"/>
      <c r="F37" s="12"/>
      <c r="G37" s="12"/>
      <c r="H37" s="12"/>
      <c r="I37" s="12"/>
      <c r="J37" s="43">
        <f t="shared" ref="J37:O37" si="3">SUM(J34:J36)</f>
        <v>0</v>
      </c>
      <c r="K37" s="43"/>
      <c r="L37" s="43">
        <f t="shared" si="3"/>
        <v>0</v>
      </c>
      <c r="M37" s="43">
        <f t="shared" si="3"/>
        <v>0</v>
      </c>
      <c r="N37" s="43">
        <f t="shared" si="3"/>
        <v>0</v>
      </c>
      <c r="O37" s="43">
        <f t="shared" si="3"/>
        <v>0</v>
      </c>
      <c r="P37" s="10"/>
      <c r="Q37" s="10"/>
    </row>
    <row r="38" spans="1:17" x14ac:dyDescent="0.35">
      <c r="A38" s="21"/>
      <c r="J38" s="46"/>
      <c r="K38" s="46"/>
      <c r="L38" s="46"/>
      <c r="M38" s="47"/>
      <c r="N38" s="47"/>
      <c r="O38" s="47"/>
      <c r="P38" s="7"/>
      <c r="Q38" s="7"/>
    </row>
    <row r="39" spans="1:17" s="2" customFormat="1" x14ac:dyDescent="0.35">
      <c r="B39" s="12" t="s">
        <v>30</v>
      </c>
      <c r="C39" s="12"/>
      <c r="D39" s="12"/>
      <c r="E39" s="12"/>
      <c r="F39" s="12"/>
      <c r="G39" s="12"/>
      <c r="H39" s="12"/>
      <c r="I39" s="12"/>
      <c r="J39" s="43">
        <f>J15+J23+J31+J37</f>
        <v>0</v>
      </c>
      <c r="K39" s="43"/>
      <c r="L39" s="43">
        <f>L15+L23+L31+L37</f>
        <v>0</v>
      </c>
      <c r="M39" s="43">
        <f>M15+M23+M31+M37</f>
        <v>0</v>
      </c>
      <c r="N39" s="43">
        <f>N15+N23+N31+N37</f>
        <v>0</v>
      </c>
      <c r="O39" s="43">
        <f>O15+O23+O31+O37</f>
        <v>0</v>
      </c>
      <c r="P39" s="10"/>
      <c r="Q39" s="10"/>
    </row>
    <row r="40" spans="1:17" s="2" customFormat="1" x14ac:dyDescent="0.35">
      <c r="B40" s="51"/>
      <c r="C40" s="51"/>
      <c r="D40" s="51"/>
      <c r="E40" s="51"/>
      <c r="F40" s="51"/>
      <c r="G40" s="51"/>
      <c r="H40" s="51"/>
      <c r="I40" s="51"/>
      <c r="J40" s="52"/>
      <c r="K40" s="52"/>
      <c r="L40" s="52"/>
      <c r="M40" s="52"/>
      <c r="N40" s="52"/>
      <c r="O40" s="52"/>
      <c r="P40" s="10"/>
      <c r="Q40" s="10"/>
    </row>
    <row r="41" spans="1:17" s="2" customFormat="1" x14ac:dyDescent="0.35">
      <c r="A41" t="s">
        <v>92</v>
      </c>
      <c r="B41" s="51"/>
      <c r="C41" s="51"/>
      <c r="D41" s="51"/>
      <c r="E41" s="51"/>
      <c r="F41" s="51"/>
      <c r="G41" s="51"/>
      <c r="H41" s="51"/>
      <c r="I41" s="51"/>
      <c r="J41" s="52"/>
      <c r="K41" s="52"/>
      <c r="L41" s="52"/>
      <c r="M41" s="52"/>
      <c r="N41" s="52"/>
      <c r="O41" s="52"/>
      <c r="P41" s="10"/>
      <c r="Q41" s="10"/>
    </row>
    <row r="42" spans="1:17" s="2" customFormat="1" x14ac:dyDescent="0.35">
      <c r="A42"/>
      <c r="B42" s="51"/>
      <c r="C42" s="51"/>
      <c r="D42" s="51"/>
      <c r="E42" s="51"/>
      <c r="F42" s="51"/>
      <c r="G42" s="51"/>
      <c r="H42" s="51"/>
      <c r="I42" s="51"/>
      <c r="J42" s="52"/>
      <c r="K42" s="52"/>
      <c r="L42" s="52"/>
      <c r="M42" s="52"/>
      <c r="N42" s="52"/>
      <c r="O42" s="52"/>
      <c r="P42" s="10"/>
      <c r="Q42" s="10"/>
    </row>
    <row r="43" spans="1:17" x14ac:dyDescent="0.35">
      <c r="A43" s="12" t="s">
        <v>33</v>
      </c>
      <c r="B43" s="12" t="s">
        <v>94</v>
      </c>
      <c r="C43" s="12" t="s">
        <v>85</v>
      </c>
      <c r="D43" s="11"/>
      <c r="E43" s="11"/>
      <c r="F43" s="11"/>
      <c r="G43" s="11"/>
      <c r="H43" s="12" t="s">
        <v>3</v>
      </c>
      <c r="I43" s="12"/>
      <c r="J43" s="12" t="s">
        <v>98</v>
      </c>
      <c r="K43" s="11"/>
      <c r="L43" s="11"/>
      <c r="M43" s="25" t="s">
        <v>37</v>
      </c>
      <c r="N43" s="25" t="s">
        <v>38</v>
      </c>
      <c r="O43" s="25" t="s">
        <v>39</v>
      </c>
      <c r="P43" s="10" t="s">
        <v>103</v>
      </c>
      <c r="Q43" s="5"/>
    </row>
    <row r="44" spans="1:17" s="3" customFormat="1" x14ac:dyDescent="0.35">
      <c r="A44" s="54"/>
      <c r="B44" s="54"/>
      <c r="C44" s="54"/>
      <c r="D44" s="54"/>
      <c r="E44" s="54"/>
      <c r="F44" s="54"/>
      <c r="G44" s="54"/>
      <c r="H44" s="54"/>
      <c r="I44" s="54"/>
      <c r="J44" s="54">
        <f>H44*200</f>
        <v>0</v>
      </c>
      <c r="K44" s="54"/>
      <c r="L44" s="54"/>
      <c r="M44" s="55"/>
      <c r="N44" s="55"/>
      <c r="O44" s="55"/>
      <c r="P44" s="56"/>
    </row>
    <row r="45" spans="1:17" s="3" customFormat="1" x14ac:dyDescent="0.35">
      <c r="A45" s="54"/>
      <c r="B45" s="54"/>
      <c r="C45" s="54"/>
      <c r="D45" s="54"/>
      <c r="E45" s="54"/>
      <c r="F45" s="54"/>
      <c r="G45" s="54"/>
      <c r="H45" s="54"/>
      <c r="I45" s="54"/>
      <c r="J45" s="54">
        <f t="shared" ref="J45:J46" si="4">H45*200</f>
        <v>0</v>
      </c>
      <c r="K45" s="54"/>
      <c r="L45" s="54"/>
      <c r="M45" s="55"/>
      <c r="N45" s="55"/>
      <c r="O45" s="55"/>
      <c r="P45" s="56"/>
    </row>
    <row r="46" spans="1:17" s="3" customFormat="1" x14ac:dyDescent="0.35">
      <c r="A46" s="54"/>
      <c r="B46" s="54"/>
      <c r="C46" s="54"/>
      <c r="D46" s="54"/>
      <c r="E46" s="54"/>
      <c r="F46" s="54"/>
      <c r="G46" s="54"/>
      <c r="H46" s="54"/>
      <c r="I46" s="54"/>
      <c r="J46" s="54">
        <f t="shared" si="4"/>
        <v>0</v>
      </c>
      <c r="K46" s="54"/>
      <c r="L46" s="54"/>
      <c r="M46" s="55"/>
      <c r="N46" s="55"/>
      <c r="O46" s="55"/>
      <c r="P46" s="56"/>
    </row>
    <row r="47" spans="1:17" x14ac:dyDescent="0.35">
      <c r="A47" s="12"/>
      <c r="B47" s="12" t="s">
        <v>18</v>
      </c>
      <c r="C47" s="12"/>
      <c r="D47" s="11"/>
      <c r="E47" s="11"/>
      <c r="F47" s="11"/>
      <c r="G47" s="11"/>
      <c r="H47" s="12"/>
      <c r="I47" s="12"/>
      <c r="J47" s="12">
        <f>SUM(J44:J46)</f>
        <v>0</v>
      </c>
      <c r="K47" s="11"/>
      <c r="L47" s="11"/>
      <c r="M47" s="25"/>
      <c r="N47" s="25"/>
      <c r="O47" s="25"/>
    </row>
    <row r="48" spans="1:17" x14ac:dyDescent="0.35">
      <c r="A48" s="51"/>
      <c r="B48" s="51"/>
      <c r="C48" s="51"/>
      <c r="D48" s="5"/>
      <c r="E48" s="5"/>
      <c r="F48" s="5"/>
      <c r="G48" s="5"/>
      <c r="H48" s="51"/>
      <c r="I48" s="51"/>
      <c r="J48" s="51"/>
      <c r="K48" s="5"/>
      <c r="L48" s="5"/>
      <c r="M48" s="10"/>
      <c r="N48" s="10"/>
      <c r="O48" s="10"/>
    </row>
    <row r="49" spans="1:15" x14ac:dyDescent="0.35">
      <c r="A49" s="51"/>
      <c r="B49" s="25" t="s">
        <v>97</v>
      </c>
      <c r="C49" s="12"/>
      <c r="D49" s="11"/>
      <c r="E49" s="11"/>
      <c r="F49" s="11"/>
      <c r="G49" s="11"/>
      <c r="H49" s="12"/>
      <c r="I49" s="12"/>
      <c r="J49" s="43">
        <f>J39+J47</f>
        <v>0</v>
      </c>
      <c r="K49" s="11"/>
      <c r="L49" s="11"/>
      <c r="M49" s="25"/>
      <c r="N49" s="25"/>
      <c r="O49" s="25"/>
    </row>
    <row r="50" spans="1:15" x14ac:dyDescent="0.35">
      <c r="A50" s="51"/>
      <c r="B50" s="10"/>
      <c r="C50" s="51"/>
      <c r="D50" s="5"/>
      <c r="E50" s="5"/>
      <c r="F50" s="5"/>
      <c r="G50" s="5"/>
      <c r="H50" s="51"/>
      <c r="I50" s="51"/>
      <c r="J50" s="52"/>
      <c r="K50" s="5"/>
      <c r="L50" s="5"/>
      <c r="M50" s="10"/>
      <c r="N50" s="10"/>
      <c r="O50" s="10"/>
    </row>
    <row r="51" spans="1:15" ht="15.5" x14ac:dyDescent="0.35">
      <c r="A51" s="39" t="s">
        <v>93</v>
      </c>
    </row>
    <row r="52" spans="1:15" x14ac:dyDescent="0.35">
      <c r="B52" s="20" t="s">
        <v>41</v>
      </c>
      <c r="J52" s="10"/>
    </row>
    <row r="53" spans="1:15" x14ac:dyDescent="0.35">
      <c r="A53" s="11" t="s">
        <v>48</v>
      </c>
      <c r="B53" s="48" t="s">
        <v>66</v>
      </c>
    </row>
    <row r="54" spans="1:15" x14ac:dyDescent="0.35">
      <c r="A54" s="11" t="s">
        <v>49</v>
      </c>
      <c r="B54" s="31">
        <f>SUM(B55:B57)</f>
        <v>0</v>
      </c>
    </row>
    <row r="55" spans="1:15" x14ac:dyDescent="0.35">
      <c r="A55" s="31" t="s">
        <v>7</v>
      </c>
      <c r="B55" s="48" t="s">
        <v>66</v>
      </c>
      <c r="C55" t="s">
        <v>64</v>
      </c>
      <c r="I55" s="8"/>
    </row>
    <row r="56" spans="1:15" x14ac:dyDescent="0.35">
      <c r="A56" s="31" t="s">
        <v>7</v>
      </c>
      <c r="B56" s="48" t="s">
        <v>66</v>
      </c>
      <c r="C56" t="s">
        <v>63</v>
      </c>
    </row>
    <row r="57" spans="1:15" x14ac:dyDescent="0.35">
      <c r="A57" s="32" t="s">
        <v>7</v>
      </c>
      <c r="B57" s="48" t="s">
        <v>66</v>
      </c>
      <c r="C57" t="s">
        <v>50</v>
      </c>
    </row>
    <row r="59" spans="1:15" s="2" customFormat="1" x14ac:dyDescent="0.35">
      <c r="A59" s="12" t="s">
        <v>65</v>
      </c>
      <c r="B59" s="43">
        <f>SUM(B53:B54)</f>
        <v>0</v>
      </c>
    </row>
  </sheetData>
  <pageMargins left="0.7" right="0.7" top="0.55833333333333335" bottom="0.75" header="0.3" footer="0.3"/>
  <pageSetup paperSize="9" scale="6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3"/>
  <sheetViews>
    <sheetView topLeftCell="A20" workbookViewId="0">
      <selection activeCell="A38" sqref="A38"/>
    </sheetView>
  </sheetViews>
  <sheetFormatPr defaultRowHeight="14.5" x14ac:dyDescent="0.35"/>
  <sheetData>
    <row r="1" spans="1:1" ht="21" x14ac:dyDescent="0.5">
      <c r="A1" s="15" t="s">
        <v>31</v>
      </c>
    </row>
    <row r="3" spans="1:1" x14ac:dyDescent="0.35">
      <c r="A3" t="s">
        <v>59</v>
      </c>
    </row>
    <row r="5" spans="1:1" x14ac:dyDescent="0.35">
      <c r="A5" t="s">
        <v>76</v>
      </c>
    </row>
    <row r="6" spans="1:1" x14ac:dyDescent="0.35">
      <c r="A6" t="s">
        <v>56</v>
      </c>
    </row>
    <row r="7" spans="1:1" x14ac:dyDescent="0.35">
      <c r="A7" t="s">
        <v>67</v>
      </c>
    </row>
    <row r="8" spans="1:1" x14ac:dyDescent="0.35">
      <c r="A8" t="s">
        <v>89</v>
      </c>
    </row>
    <row r="10" spans="1:1" x14ac:dyDescent="0.35">
      <c r="A10" s="2" t="s">
        <v>52</v>
      </c>
    </row>
    <row r="11" spans="1:1" x14ac:dyDescent="0.35">
      <c r="A11" t="s">
        <v>53</v>
      </c>
    </row>
    <row r="12" spans="1:1" x14ac:dyDescent="0.35">
      <c r="A12" t="s">
        <v>54</v>
      </c>
    </row>
    <row r="13" spans="1:1" x14ac:dyDescent="0.35">
      <c r="A13" t="s">
        <v>55</v>
      </c>
    </row>
    <row r="15" spans="1:1" x14ac:dyDescent="0.35">
      <c r="A15" s="3" t="s">
        <v>44</v>
      </c>
    </row>
    <row r="16" spans="1:1" x14ac:dyDescent="0.35">
      <c r="A16" s="3" t="s">
        <v>45</v>
      </c>
    </row>
    <row r="18" spans="1:11" x14ac:dyDescent="0.35">
      <c r="A18" s="2" t="s">
        <v>62</v>
      </c>
    </row>
    <row r="19" spans="1:11" x14ac:dyDescent="0.35">
      <c r="A19" t="s">
        <v>83</v>
      </c>
    </row>
    <row r="20" spans="1:11" x14ac:dyDescent="0.35">
      <c r="A20" s="50"/>
      <c r="B20" s="50"/>
      <c r="C20" s="50"/>
      <c r="D20" s="50"/>
    </row>
    <row r="21" spans="1:11" x14ac:dyDescent="0.35">
      <c r="A21" s="2" t="s">
        <v>60</v>
      </c>
    </row>
    <row r="22" spans="1:11" x14ac:dyDescent="0.35">
      <c r="A22" t="s">
        <v>61</v>
      </c>
    </row>
    <row r="23" spans="1:11" x14ac:dyDescent="0.35">
      <c r="A23" s="50" t="s">
        <v>105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5" spans="1:11" x14ac:dyDescent="0.35">
      <c r="A25" s="2" t="s">
        <v>77</v>
      </c>
    </row>
    <row r="26" spans="1:11" x14ac:dyDescent="0.35">
      <c r="A26" t="s">
        <v>78</v>
      </c>
    </row>
    <row r="27" spans="1:11" x14ac:dyDescent="0.35">
      <c r="A27" t="s">
        <v>79</v>
      </c>
    </row>
    <row r="28" spans="1:11" x14ac:dyDescent="0.35">
      <c r="A28" t="s">
        <v>80</v>
      </c>
    </row>
    <row r="29" spans="1:11" x14ac:dyDescent="0.35">
      <c r="A29" t="s">
        <v>81</v>
      </c>
    </row>
    <row r="30" spans="1:11" x14ac:dyDescent="0.35">
      <c r="A30" t="s">
        <v>84</v>
      </c>
    </row>
    <row r="32" spans="1:11" x14ac:dyDescent="0.35">
      <c r="A32" s="2" t="s">
        <v>90</v>
      </c>
    </row>
    <row r="33" spans="1:1" x14ac:dyDescent="0.35">
      <c r="A33" t="s">
        <v>91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tabSelected="1" workbookViewId="0">
      <selection activeCell="A16" sqref="A16"/>
    </sheetView>
  </sheetViews>
  <sheetFormatPr defaultRowHeight="14.5" x14ac:dyDescent="0.35"/>
  <cols>
    <col min="1" max="1" width="18.26953125" customWidth="1"/>
    <col min="2" max="2" width="45.26953125" customWidth="1"/>
    <col min="3" max="3" width="9.81640625" customWidth="1"/>
    <col min="4" max="4" width="14" bestFit="1" customWidth="1"/>
    <col min="5" max="5" width="20.1796875" customWidth="1"/>
    <col min="6" max="6" width="20.453125" customWidth="1"/>
    <col min="7" max="7" width="11.1796875" customWidth="1"/>
    <col min="8" max="8" width="20.7265625" bestFit="1" customWidth="1"/>
    <col min="15" max="15" width="52.26953125" bestFit="1" customWidth="1"/>
  </cols>
  <sheetData>
    <row r="1" spans="1:18" ht="23.5" x14ac:dyDescent="0.55000000000000004">
      <c r="A1" s="1" t="s">
        <v>8</v>
      </c>
      <c r="N1" t="s">
        <v>36</v>
      </c>
      <c r="Q1" s="6"/>
      <c r="R1" s="6"/>
    </row>
    <row r="2" spans="1:18" x14ac:dyDescent="0.35">
      <c r="N2" s="12" t="s">
        <v>2</v>
      </c>
      <c r="O2" s="16" t="s">
        <v>5</v>
      </c>
      <c r="Q2" s="6"/>
      <c r="R2" s="6"/>
    </row>
    <row r="3" spans="1:18" ht="18.5" x14ac:dyDescent="0.45">
      <c r="A3" s="4" t="s">
        <v>32</v>
      </c>
      <c r="B3" s="11" t="s">
        <v>58</v>
      </c>
      <c r="N3" s="24">
        <v>1</v>
      </c>
      <c r="O3" s="18" t="s">
        <v>4</v>
      </c>
      <c r="Q3" s="6"/>
      <c r="R3" s="6"/>
    </row>
    <row r="4" spans="1:18" ht="18.5" x14ac:dyDescent="0.45">
      <c r="A4" s="4" t="s">
        <v>1</v>
      </c>
      <c r="B4" s="11" t="s">
        <v>57</v>
      </c>
      <c r="N4" s="24"/>
      <c r="O4" s="18" t="s">
        <v>17</v>
      </c>
      <c r="Q4" s="6"/>
      <c r="R4" s="6"/>
    </row>
    <row r="5" spans="1:18" s="2" customFormat="1" x14ac:dyDescent="0.35">
      <c r="N5" s="24"/>
      <c r="O5" s="18" t="s">
        <v>19</v>
      </c>
      <c r="Q5" s="9"/>
      <c r="R5" s="9"/>
    </row>
    <row r="6" spans="1:18" s="2" customFormat="1" x14ac:dyDescent="0.35">
      <c r="A6" s="3" t="s">
        <v>51</v>
      </c>
      <c r="N6" s="24"/>
      <c r="O6" s="17"/>
      <c r="Q6" s="9"/>
      <c r="R6" s="9"/>
    </row>
    <row r="7" spans="1:18" x14ac:dyDescent="0.35">
      <c r="N7" s="13">
        <v>2</v>
      </c>
      <c r="O7" s="23" t="s">
        <v>16</v>
      </c>
    </row>
    <row r="8" spans="1:18" ht="15.5" x14ac:dyDescent="0.35">
      <c r="A8" s="39" t="s">
        <v>40</v>
      </c>
      <c r="I8" s="7"/>
      <c r="J8" s="7"/>
      <c r="K8" s="7"/>
      <c r="L8" s="7"/>
      <c r="M8" s="7"/>
      <c r="N8" s="14"/>
      <c r="O8" s="19" t="s">
        <v>43</v>
      </c>
    </row>
    <row r="9" spans="1:18" x14ac:dyDescent="0.35">
      <c r="I9" s="7"/>
      <c r="J9" s="7"/>
      <c r="K9" s="7"/>
      <c r="L9" s="7"/>
      <c r="M9" s="7"/>
      <c r="N9" s="24"/>
      <c r="O9" s="17"/>
    </row>
    <row r="10" spans="1:18" x14ac:dyDescent="0.35">
      <c r="A10" s="33" t="s">
        <v>33</v>
      </c>
      <c r="B10" s="12" t="s">
        <v>26</v>
      </c>
      <c r="C10" s="11"/>
      <c r="D10" s="12" t="s">
        <v>3</v>
      </c>
      <c r="E10" s="12" t="s">
        <v>22</v>
      </c>
      <c r="F10" s="12" t="s">
        <v>10</v>
      </c>
      <c r="G10" s="12" t="s">
        <v>46</v>
      </c>
      <c r="H10" s="12" t="s">
        <v>14</v>
      </c>
      <c r="I10" s="25" t="s">
        <v>37</v>
      </c>
      <c r="J10" s="25" t="s">
        <v>38</v>
      </c>
      <c r="K10" s="25" t="s">
        <v>39</v>
      </c>
      <c r="L10" s="7"/>
      <c r="M10" s="7"/>
      <c r="N10" s="14">
        <v>3</v>
      </c>
      <c r="O10" s="19" t="s">
        <v>42</v>
      </c>
    </row>
    <row r="11" spans="1:18" x14ac:dyDescent="0.35">
      <c r="A11" s="26">
        <v>1</v>
      </c>
      <c r="B11" s="11" t="s">
        <v>100</v>
      </c>
      <c r="C11" s="11"/>
      <c r="D11" s="11">
        <f>2*5*8</f>
        <v>80</v>
      </c>
      <c r="E11" s="11">
        <v>750</v>
      </c>
      <c r="F11" s="40">
        <f>D11*E11</f>
        <v>60000</v>
      </c>
      <c r="G11" s="40"/>
      <c r="H11" s="40"/>
      <c r="I11" s="40">
        <f>F11</f>
        <v>60000</v>
      </c>
      <c r="J11" s="41"/>
      <c r="K11" s="41"/>
      <c r="L11" s="7"/>
      <c r="M11" s="7"/>
    </row>
    <row r="12" spans="1:18" x14ac:dyDescent="0.35">
      <c r="A12" s="26">
        <v>1</v>
      </c>
      <c r="B12" s="11" t="s">
        <v>99</v>
      </c>
      <c r="C12" s="11"/>
      <c r="D12" s="11">
        <f>1*5*8</f>
        <v>40</v>
      </c>
      <c r="E12" s="11">
        <v>750</v>
      </c>
      <c r="F12" s="40">
        <f t="shared" ref="F12:F13" si="0">D12*E12</f>
        <v>30000</v>
      </c>
      <c r="G12" s="40"/>
      <c r="H12" s="40"/>
      <c r="I12" s="40">
        <f>F12</f>
        <v>30000</v>
      </c>
      <c r="J12" s="41"/>
      <c r="K12" s="41"/>
      <c r="L12" s="7"/>
      <c r="M12" s="7"/>
      <c r="P12" s="5"/>
    </row>
    <row r="13" spans="1:18" x14ac:dyDescent="0.35">
      <c r="A13" s="26">
        <v>3</v>
      </c>
      <c r="B13" s="11" t="s">
        <v>28</v>
      </c>
      <c r="C13" s="11"/>
      <c r="D13" s="11">
        <v>8</v>
      </c>
      <c r="E13" s="11">
        <v>750</v>
      </c>
      <c r="F13" s="40">
        <f t="shared" si="0"/>
        <v>6000</v>
      </c>
      <c r="G13" s="40"/>
      <c r="H13" s="40"/>
      <c r="I13" s="41"/>
      <c r="J13" s="41"/>
      <c r="K13" s="41">
        <f>F13</f>
        <v>6000</v>
      </c>
      <c r="L13" s="7"/>
      <c r="M13" s="7"/>
    </row>
    <row r="14" spans="1:18" x14ac:dyDescent="0.35">
      <c r="A14" s="26">
        <v>2</v>
      </c>
      <c r="B14" s="11" t="s">
        <v>27</v>
      </c>
      <c r="C14" s="11"/>
      <c r="D14" s="11">
        <v>56</v>
      </c>
      <c r="E14" s="11">
        <v>1000</v>
      </c>
      <c r="F14" s="40">
        <f>D14*E14</f>
        <v>56000</v>
      </c>
      <c r="G14" s="40"/>
      <c r="H14" s="40"/>
      <c r="I14" s="41"/>
      <c r="J14" s="41">
        <f>F14</f>
        <v>56000</v>
      </c>
      <c r="K14" s="41"/>
      <c r="L14" s="7"/>
      <c r="M14" s="7"/>
    </row>
    <row r="15" spans="1:18" x14ac:dyDescent="0.35">
      <c r="A15" s="26">
        <v>3</v>
      </c>
      <c r="B15" s="11" t="s">
        <v>82</v>
      </c>
      <c r="C15" s="11"/>
      <c r="D15" s="11"/>
      <c r="E15" s="11"/>
      <c r="F15" s="40">
        <v>10000</v>
      </c>
      <c r="G15" s="40"/>
      <c r="H15" s="40"/>
      <c r="I15" s="42"/>
      <c r="J15" s="41"/>
      <c r="K15" s="41">
        <f>F15</f>
        <v>10000</v>
      </c>
      <c r="L15" s="7"/>
      <c r="M15" s="7"/>
      <c r="P15" s="5"/>
    </row>
    <row r="16" spans="1:18" x14ac:dyDescent="0.35">
      <c r="A16" s="26"/>
      <c r="B16" s="12" t="s">
        <v>6</v>
      </c>
      <c r="C16" s="12"/>
      <c r="D16" s="12">
        <f>SUM(D11:D14)</f>
        <v>184</v>
      </c>
      <c r="E16" s="12"/>
      <c r="F16" s="43">
        <f>SUM(F11:F14)</f>
        <v>152000</v>
      </c>
      <c r="G16" s="43"/>
      <c r="H16" s="43"/>
      <c r="I16" s="42">
        <f>SUM(I11:I15)</f>
        <v>90000</v>
      </c>
      <c r="J16" s="42">
        <f t="shared" ref="J16:K16" si="1">SUM(J11:J15)</f>
        <v>56000</v>
      </c>
      <c r="K16" s="42">
        <f t="shared" si="1"/>
        <v>16000</v>
      </c>
      <c r="L16" s="10"/>
      <c r="M16" s="10"/>
      <c r="P16" s="5"/>
    </row>
    <row r="17" spans="1:16" x14ac:dyDescent="0.35">
      <c r="A17" s="21"/>
      <c r="I17" s="7"/>
      <c r="J17" s="7"/>
      <c r="K17" s="7"/>
      <c r="L17" s="7"/>
      <c r="M17" s="7"/>
      <c r="P17" s="5"/>
    </row>
    <row r="18" spans="1:16" x14ac:dyDescent="0.35">
      <c r="A18" s="33" t="s">
        <v>33</v>
      </c>
      <c r="B18" s="25" t="s">
        <v>13</v>
      </c>
      <c r="C18" s="11"/>
      <c r="D18" s="12" t="s">
        <v>3</v>
      </c>
      <c r="E18" s="12" t="s">
        <v>21</v>
      </c>
      <c r="F18" s="25" t="s">
        <v>20</v>
      </c>
      <c r="G18" s="25"/>
      <c r="H18" s="11"/>
      <c r="I18" s="25" t="s">
        <v>37</v>
      </c>
      <c r="J18" s="25" t="s">
        <v>38</v>
      </c>
      <c r="K18" s="25" t="s">
        <v>39</v>
      </c>
      <c r="L18" s="7"/>
      <c r="M18" s="7"/>
    </row>
    <row r="19" spans="1:16" x14ac:dyDescent="0.35">
      <c r="A19" s="26" t="s">
        <v>34</v>
      </c>
      <c r="B19" s="11" t="s">
        <v>25</v>
      </c>
      <c r="C19" s="27"/>
      <c r="D19" s="27">
        <f>3*5*8</f>
        <v>120</v>
      </c>
      <c r="E19" s="27">
        <v>330</v>
      </c>
      <c r="F19" s="44">
        <f>D19*E19</f>
        <v>39600</v>
      </c>
      <c r="G19" s="44"/>
      <c r="H19" s="40"/>
      <c r="I19" s="41">
        <f>F19/3</f>
        <v>13200</v>
      </c>
      <c r="J19" s="41">
        <f>F19/3</f>
        <v>13200</v>
      </c>
      <c r="K19" s="41">
        <f>F19/3</f>
        <v>13200</v>
      </c>
      <c r="L19" s="7"/>
      <c r="M19" s="7"/>
    </row>
    <row r="20" spans="1:16" x14ac:dyDescent="0.35">
      <c r="A20" s="26" t="s">
        <v>35</v>
      </c>
      <c r="B20" s="28" t="s">
        <v>24</v>
      </c>
      <c r="C20" s="27"/>
      <c r="D20" s="27">
        <f>2*5*8</f>
        <v>80</v>
      </c>
      <c r="E20" s="27">
        <v>330</v>
      </c>
      <c r="F20" s="44">
        <f>D20*E20</f>
        <v>26400</v>
      </c>
      <c r="G20" s="44"/>
      <c r="H20" s="40"/>
      <c r="I20" s="41">
        <f>F20/2</f>
        <v>13200</v>
      </c>
      <c r="J20" s="41">
        <f>F20/2</f>
        <v>13200</v>
      </c>
      <c r="K20" s="41"/>
      <c r="L20" s="7"/>
      <c r="M20" s="7"/>
    </row>
    <row r="21" spans="1:16" x14ac:dyDescent="0.35">
      <c r="A21" s="26">
        <v>3</v>
      </c>
      <c r="B21" s="28" t="s">
        <v>23</v>
      </c>
      <c r="C21" s="27"/>
      <c r="D21" s="27">
        <f>3*8</f>
        <v>24</v>
      </c>
      <c r="E21" s="27">
        <v>330</v>
      </c>
      <c r="F21" s="44">
        <f>D21*E21</f>
        <v>7920</v>
      </c>
      <c r="G21" s="44"/>
      <c r="H21" s="40"/>
      <c r="I21" s="42"/>
      <c r="J21" s="41"/>
      <c r="K21" s="41">
        <f>F21</f>
        <v>7920</v>
      </c>
      <c r="L21" s="7"/>
      <c r="M21" s="7"/>
    </row>
    <row r="22" spans="1:16" x14ac:dyDescent="0.35">
      <c r="A22" s="26"/>
      <c r="B22" s="29" t="s">
        <v>6</v>
      </c>
      <c r="C22" s="29"/>
      <c r="D22" s="29">
        <f>SUM(D19:D21)</f>
        <v>224</v>
      </c>
      <c r="E22" s="29"/>
      <c r="F22" s="45">
        <f>SUM(F19:F21)</f>
        <v>73920</v>
      </c>
      <c r="G22" s="45"/>
      <c r="H22" s="43"/>
      <c r="I22" s="42">
        <f>SUM(I19:I21)</f>
        <v>26400</v>
      </c>
      <c r="J22" s="42">
        <f t="shared" ref="J22:K22" si="2">SUM(J19:J21)</f>
        <v>26400</v>
      </c>
      <c r="K22" s="42">
        <f t="shared" si="2"/>
        <v>21120</v>
      </c>
      <c r="L22" s="7"/>
      <c r="M22" s="7"/>
    </row>
    <row r="23" spans="1:16" x14ac:dyDescent="0.35">
      <c r="A23" s="21"/>
      <c r="I23" s="22"/>
      <c r="J23" s="7"/>
      <c r="K23" s="7"/>
      <c r="L23" s="7"/>
      <c r="M23" s="7"/>
    </row>
    <row r="24" spans="1:16" x14ac:dyDescent="0.35">
      <c r="A24" s="33" t="s">
        <v>33</v>
      </c>
      <c r="B24" s="25" t="s">
        <v>12</v>
      </c>
      <c r="C24" s="11"/>
      <c r="D24" s="11"/>
      <c r="E24" s="11"/>
      <c r="F24" s="25" t="s">
        <v>10</v>
      </c>
      <c r="G24" s="12" t="s">
        <v>46</v>
      </c>
      <c r="H24" s="12" t="s">
        <v>14</v>
      </c>
      <c r="I24" s="25" t="s">
        <v>37</v>
      </c>
      <c r="J24" s="25" t="s">
        <v>38</v>
      </c>
      <c r="K24" s="25" t="s">
        <v>39</v>
      </c>
      <c r="L24" s="7"/>
      <c r="M24" s="7"/>
    </row>
    <row r="25" spans="1:16" x14ac:dyDescent="0.35">
      <c r="A25" s="26">
        <v>1</v>
      </c>
      <c r="B25" s="11" t="s">
        <v>11</v>
      </c>
      <c r="C25" s="11"/>
      <c r="D25" s="11"/>
      <c r="E25" s="11"/>
      <c r="F25" s="40">
        <v>6000</v>
      </c>
      <c r="G25" s="40"/>
      <c r="H25" s="44"/>
      <c r="I25" s="41">
        <f>F25</f>
        <v>6000</v>
      </c>
      <c r="J25" s="41"/>
      <c r="K25" s="41"/>
      <c r="L25" s="7"/>
      <c r="M25" s="7"/>
    </row>
    <row r="26" spans="1:16" x14ac:dyDescent="0.35">
      <c r="A26" s="26">
        <v>2</v>
      </c>
      <c r="B26" s="11" t="s">
        <v>9</v>
      </c>
      <c r="C26" s="11"/>
      <c r="D26" s="11"/>
      <c r="E26" s="11"/>
      <c r="F26" s="40">
        <v>274000</v>
      </c>
      <c r="G26" s="40"/>
      <c r="H26" s="44"/>
      <c r="I26" s="41"/>
      <c r="J26" s="41">
        <f>F26</f>
        <v>274000</v>
      </c>
      <c r="K26" s="41"/>
      <c r="L26" s="7"/>
      <c r="M26" s="7"/>
    </row>
    <row r="27" spans="1:16" x14ac:dyDescent="0.35">
      <c r="A27" s="26">
        <v>3</v>
      </c>
      <c r="B27" s="11" t="s">
        <v>29</v>
      </c>
      <c r="C27" s="11"/>
      <c r="D27" s="11"/>
      <c r="E27" s="11"/>
      <c r="F27" s="40">
        <v>5000</v>
      </c>
      <c r="G27" s="40"/>
      <c r="H27" s="44"/>
      <c r="I27" s="41"/>
      <c r="J27" s="41"/>
      <c r="K27" s="41">
        <f>F27</f>
        <v>5000</v>
      </c>
      <c r="L27" s="7"/>
      <c r="M27" s="7"/>
    </row>
    <row r="28" spans="1:16" x14ac:dyDescent="0.35">
      <c r="A28" s="26"/>
      <c r="B28" s="12" t="s">
        <v>6</v>
      </c>
      <c r="C28" s="12"/>
      <c r="D28" s="11"/>
      <c r="E28" s="12"/>
      <c r="F28" s="43">
        <f>SUM(F25:F27)</f>
        <v>285000</v>
      </c>
      <c r="G28" s="43"/>
      <c r="H28" s="45"/>
      <c r="I28" s="42">
        <f>SUM(I25:I27)</f>
        <v>6000</v>
      </c>
      <c r="J28" s="42">
        <f t="shared" ref="J28:K28" si="3">SUM(J25:J27)</f>
        <v>274000</v>
      </c>
      <c r="K28" s="42">
        <f t="shared" si="3"/>
        <v>5000</v>
      </c>
      <c r="L28" s="7"/>
      <c r="M28" s="7"/>
    </row>
    <row r="29" spans="1:16" x14ac:dyDescent="0.35">
      <c r="A29" s="21"/>
      <c r="B29" s="6"/>
      <c r="C29" s="6"/>
      <c r="E29" s="6"/>
      <c r="F29" s="6"/>
      <c r="G29" s="6"/>
      <c r="H29" s="6"/>
      <c r="I29" s="22"/>
      <c r="J29" s="7"/>
      <c r="K29" s="7"/>
      <c r="L29" s="7"/>
      <c r="M29" s="7"/>
    </row>
    <row r="30" spans="1:16" x14ac:dyDescent="0.35">
      <c r="A30" s="33" t="s">
        <v>33</v>
      </c>
      <c r="B30" s="30" t="s">
        <v>15</v>
      </c>
      <c r="C30" s="29" t="s">
        <v>74</v>
      </c>
      <c r="D30" s="30"/>
      <c r="E30" s="27"/>
      <c r="F30" s="25" t="s">
        <v>10</v>
      </c>
      <c r="G30" s="12" t="s">
        <v>46</v>
      </c>
      <c r="H30" s="12" t="s">
        <v>14</v>
      </c>
      <c r="I30" s="25" t="s">
        <v>37</v>
      </c>
      <c r="J30" s="25" t="s">
        <v>38</v>
      </c>
      <c r="K30" s="25" t="s">
        <v>39</v>
      </c>
      <c r="L30" s="7"/>
      <c r="M30" s="7"/>
    </row>
    <row r="31" spans="1:16" x14ac:dyDescent="0.35">
      <c r="A31" s="26">
        <v>1</v>
      </c>
      <c r="B31" s="11" t="s">
        <v>75</v>
      </c>
      <c r="C31" s="11">
        <v>400</v>
      </c>
      <c r="D31" s="11"/>
      <c r="E31" s="11"/>
      <c r="F31" s="40">
        <f>2*400</f>
        <v>800</v>
      </c>
      <c r="G31" s="40"/>
      <c r="H31" s="40"/>
      <c r="I31" s="41">
        <f>F31</f>
        <v>800</v>
      </c>
      <c r="J31" s="41"/>
      <c r="K31" s="41"/>
      <c r="L31" s="7"/>
      <c r="M31" s="7"/>
    </row>
    <row r="32" spans="1:16" x14ac:dyDescent="0.35">
      <c r="A32" s="26"/>
      <c r="B32" s="12" t="s">
        <v>18</v>
      </c>
      <c r="C32" s="12"/>
      <c r="D32" s="12"/>
      <c r="E32" s="12"/>
      <c r="F32" s="43">
        <f>SUM(F31:F31)</f>
        <v>800</v>
      </c>
      <c r="G32" s="43"/>
      <c r="H32" s="43"/>
      <c r="I32" s="42">
        <f>SUM(I31)</f>
        <v>800</v>
      </c>
      <c r="J32" s="41"/>
      <c r="K32" s="41"/>
      <c r="L32" s="7"/>
      <c r="M32" s="7"/>
    </row>
    <row r="33" spans="1:13" x14ac:dyDescent="0.35">
      <c r="A33" s="21"/>
      <c r="I33" s="7"/>
      <c r="J33" s="7"/>
      <c r="K33" s="7"/>
      <c r="L33" s="7"/>
      <c r="M33" s="7"/>
    </row>
    <row r="34" spans="1:13" x14ac:dyDescent="0.35">
      <c r="B34" s="12" t="s">
        <v>30</v>
      </c>
      <c r="C34" s="12"/>
      <c r="D34" s="11"/>
      <c r="E34" s="12"/>
      <c r="F34" s="43">
        <f>F16+F22+F28+F32</f>
        <v>511720</v>
      </c>
      <c r="G34" s="43"/>
      <c r="H34" s="43"/>
      <c r="I34" s="42">
        <f>I16+I22+I28+I32</f>
        <v>123200</v>
      </c>
      <c r="J34" s="42">
        <f>J16+J22+J28</f>
        <v>356400</v>
      </c>
      <c r="K34" s="42">
        <f>K16+K22+K28</f>
        <v>42120</v>
      </c>
      <c r="L34" s="7"/>
      <c r="M34" s="7"/>
    </row>
    <row r="36" spans="1:13" x14ac:dyDescent="0.35">
      <c r="A36" t="s">
        <v>92</v>
      </c>
    </row>
    <row r="38" spans="1:13" x14ac:dyDescent="0.35">
      <c r="A38" s="12" t="s">
        <v>33</v>
      </c>
      <c r="B38" s="12" t="s">
        <v>94</v>
      </c>
      <c r="C38" s="12" t="s">
        <v>85</v>
      </c>
      <c r="D38" s="12" t="s">
        <v>3</v>
      </c>
      <c r="E38" s="12" t="s">
        <v>102</v>
      </c>
      <c r="F38" s="12" t="s">
        <v>101</v>
      </c>
      <c r="G38" s="11"/>
      <c r="H38" s="11"/>
      <c r="I38" s="25" t="s">
        <v>37</v>
      </c>
      <c r="J38" s="25" t="s">
        <v>38</v>
      </c>
      <c r="K38" s="25" t="s">
        <v>39</v>
      </c>
    </row>
    <row r="39" spans="1:13" x14ac:dyDescent="0.35">
      <c r="A39" s="11">
        <v>1</v>
      </c>
      <c r="B39" s="11" t="s">
        <v>95</v>
      </c>
      <c r="C39" s="11">
        <v>4</v>
      </c>
      <c r="D39" s="11">
        <v>24</v>
      </c>
      <c r="E39" s="11">
        <v>200</v>
      </c>
      <c r="F39" s="40">
        <f>D39*E39</f>
        <v>4800</v>
      </c>
      <c r="G39" s="11"/>
      <c r="H39" s="11"/>
      <c r="I39" s="40">
        <f>F39</f>
        <v>4800</v>
      </c>
      <c r="J39" s="11"/>
      <c r="K39" s="11"/>
    </row>
    <row r="40" spans="1:13" x14ac:dyDescent="0.35">
      <c r="A40" s="11">
        <v>3</v>
      </c>
      <c r="B40" s="11" t="s">
        <v>96</v>
      </c>
      <c r="C40" s="11">
        <v>2</v>
      </c>
      <c r="D40" s="11">
        <v>16</v>
      </c>
      <c r="E40" s="11">
        <v>200</v>
      </c>
      <c r="F40" s="40">
        <f>D40*E40</f>
        <v>3200</v>
      </c>
      <c r="G40" s="11"/>
      <c r="H40" s="11"/>
      <c r="I40" s="11"/>
      <c r="J40" s="11"/>
      <c r="K40" s="40">
        <f>F40</f>
        <v>3200</v>
      </c>
    </row>
    <row r="41" spans="1:13" s="2" customFormat="1" x14ac:dyDescent="0.35">
      <c r="A41" s="51"/>
      <c r="B41" s="25" t="s">
        <v>18</v>
      </c>
      <c r="C41" s="12"/>
      <c r="D41" s="12"/>
      <c r="E41" s="12"/>
      <c r="F41" s="43">
        <f>SUM(F39:F40)</f>
        <v>8000</v>
      </c>
      <c r="G41" s="12"/>
      <c r="H41" s="12"/>
      <c r="I41" s="43">
        <f>SUM(I39:I40)</f>
        <v>4800</v>
      </c>
      <c r="J41" s="12">
        <f>SUM(J39:J40)</f>
        <v>0</v>
      </c>
      <c r="K41" s="12">
        <f>SUM(K39:K40)</f>
        <v>3200</v>
      </c>
    </row>
    <row r="42" spans="1:13" s="2" customFormat="1" x14ac:dyDescent="0.35">
      <c r="A42" s="51"/>
      <c r="B42" s="10"/>
      <c r="C42" s="51"/>
      <c r="D42" s="51"/>
      <c r="E42" s="51"/>
      <c r="F42" s="52"/>
      <c r="G42" s="51"/>
      <c r="H42" s="51"/>
      <c r="I42" s="52"/>
      <c r="J42" s="52"/>
      <c r="K42" s="52"/>
    </row>
    <row r="43" spans="1:13" s="2" customFormat="1" x14ac:dyDescent="0.35">
      <c r="A43" s="51"/>
      <c r="B43" s="25" t="s">
        <v>97</v>
      </c>
      <c r="C43" s="12"/>
      <c r="D43" s="12"/>
      <c r="E43" s="12"/>
      <c r="F43" s="43">
        <f>SUM(F34+F41)</f>
        <v>519720</v>
      </c>
      <c r="G43" s="12"/>
      <c r="H43" s="12"/>
      <c r="I43" s="43">
        <f>SUM(I34+I41)</f>
        <v>128000</v>
      </c>
      <c r="J43" s="43">
        <f>J34+J41</f>
        <v>356400</v>
      </c>
      <c r="K43" s="43">
        <f>K34+K41</f>
        <v>45320</v>
      </c>
    </row>
    <row r="44" spans="1:13" s="2" customFormat="1" x14ac:dyDescent="0.35">
      <c r="A44" s="51"/>
      <c r="B44" s="10"/>
      <c r="C44" s="51"/>
      <c r="D44" s="51"/>
      <c r="E44" s="51"/>
      <c r="F44" s="52"/>
      <c r="G44" s="51"/>
      <c r="H44" s="51"/>
      <c r="I44" s="52"/>
      <c r="J44" s="52"/>
      <c r="K44" s="52"/>
    </row>
    <row r="45" spans="1:13" ht="15.5" x14ac:dyDescent="0.35">
      <c r="A45" s="39" t="s">
        <v>93</v>
      </c>
    </row>
    <row r="46" spans="1:13" x14ac:dyDescent="0.35">
      <c r="B46" s="20" t="s">
        <v>41</v>
      </c>
    </row>
    <row r="47" spans="1:13" x14ac:dyDescent="0.35">
      <c r="A47" s="11" t="s">
        <v>48</v>
      </c>
      <c r="B47" s="40">
        <f>F43/2</f>
        <v>259860</v>
      </c>
    </row>
    <row r="48" spans="1:13" x14ac:dyDescent="0.35">
      <c r="A48" s="11" t="s">
        <v>47</v>
      </c>
      <c r="B48" s="40">
        <f>F43/2</f>
        <v>259860</v>
      </c>
    </row>
    <row r="49" spans="1:5" x14ac:dyDescent="0.35">
      <c r="A49" s="31" t="s">
        <v>7</v>
      </c>
      <c r="B49" s="40">
        <f>F22/2</f>
        <v>36960</v>
      </c>
      <c r="C49" t="s">
        <v>64</v>
      </c>
      <c r="E49" s="8"/>
    </row>
    <row r="50" spans="1:5" x14ac:dyDescent="0.35">
      <c r="A50" s="31" t="s">
        <v>7</v>
      </c>
      <c r="B50" s="40">
        <f>40*200</f>
        <v>8000</v>
      </c>
      <c r="C50" t="s">
        <v>63</v>
      </c>
    </row>
    <row r="51" spans="1:5" x14ac:dyDescent="0.35">
      <c r="A51" s="31" t="s">
        <v>7</v>
      </c>
      <c r="B51" s="40">
        <f>B48-B49-B50</f>
        <v>214900</v>
      </c>
      <c r="C51" t="s">
        <v>50</v>
      </c>
    </row>
    <row r="52" spans="1:5" x14ac:dyDescent="0.35">
      <c r="B52" s="46"/>
    </row>
    <row r="53" spans="1:5" x14ac:dyDescent="0.35">
      <c r="A53" s="12" t="s">
        <v>65</v>
      </c>
      <c r="B53" s="43">
        <f>SUM(B47:B48)</f>
        <v>519720</v>
      </c>
    </row>
    <row r="54" spans="1:5" x14ac:dyDescent="0.35">
      <c r="B54" s="46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4682D2FA164D642AFD43014C59CE4D7" ma:contentTypeVersion="7" ma:contentTypeDescription="Skapa ett nytt dokument." ma:contentTypeScope="" ma:versionID="cde2383dd2a6fbd60b9d261cd5f376f4">
  <xsd:schema xmlns:xsd="http://www.w3.org/2001/XMLSchema" xmlns:xs="http://www.w3.org/2001/XMLSchema" xmlns:p="http://schemas.microsoft.com/office/2006/metadata/properties" xmlns:ns1="http://schemas.microsoft.com/sharepoint/v3" xmlns:ns2="ef5c26e8-f27e-4552-904d-ff992ac5cc34" targetNamespace="http://schemas.microsoft.com/office/2006/metadata/properties" ma:root="true" ma:fieldsID="6b721f7e543d4afed2df901371b90165" ns1:_="" ns2:_="">
    <xsd:import namespace="http://schemas.microsoft.com/sharepoint/v3"/>
    <xsd:import namespace="ef5c26e8-f27e-4552-904d-ff992ac5cc3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F_x00f6_rfattare" minOccurs="0"/>
                <xsd:element ref="ns2:Serienummer" minOccurs="0"/>
                <xsd:element ref="ns2:L_x00f6_pnummer" minOccurs="0"/>
                <xsd:element ref="ns2:Verksamhet" minOccurs="0"/>
                <xsd:element ref="ns2:_x00c5_rtal" minOccurs="0"/>
                <xsd:element ref="ns2:Beskrivn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c26e8-f27e-4552-904d-ff992ac5cc34" elementFormDefault="qualified">
    <xsd:import namespace="http://schemas.microsoft.com/office/2006/documentManagement/types"/>
    <xsd:import namespace="http://schemas.microsoft.com/office/infopath/2007/PartnerControls"/>
    <xsd:element name="F_x00f6_rfattare" ma:index="10" nillable="true" ma:displayName="Författare" ma:internalName="F_x00f6_rfattare">
      <xsd:simpleType>
        <xsd:restriction base="dms:Text"/>
      </xsd:simpleType>
    </xsd:element>
    <xsd:element name="Serienummer" ma:index="11" nillable="true" ma:displayName="Serienummer" ma:internalName="Serienummer">
      <xsd:simpleType>
        <xsd:restriction base="dms:Text"/>
      </xsd:simpleType>
    </xsd:element>
    <xsd:element name="L_x00f6_pnummer" ma:index="12" nillable="true" ma:displayName="Löpnummer" ma:internalName="L_x00f6_pnummer">
      <xsd:simpleType>
        <xsd:restriction base="dms:Text"/>
      </xsd:simpleType>
    </xsd:element>
    <xsd:element name="Verksamhet" ma:index="13" nillable="true" ma:displayName="Verksamhet" ma:internalName="Verksamhet">
      <xsd:simpleType>
        <xsd:restriction base="dms:Text"/>
      </xsd:simpleType>
    </xsd:element>
    <xsd:element name="_x00c5_rtal" ma:index="14" nillable="true" ma:displayName="Årtal" ma:internalName="_x00c5_rtal">
      <xsd:simpleType>
        <xsd:restriction base="dms:Text"/>
      </xsd:simpleType>
    </xsd:element>
    <xsd:element name="Beskrivning" ma:index="15" nillable="true" ma:displayName="Beskrivning" ma:internalName="Beskrivn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_x00f6_rfattare xmlns="ef5c26e8-f27e-4552-904d-ff992ac5cc34" xsi:nil="true"/>
    <Serienummer xmlns="ef5c26e8-f27e-4552-904d-ff992ac5cc34" xsi:nil="true"/>
    <Verksamhet xmlns="ef5c26e8-f27e-4552-904d-ff992ac5cc34" xsi:nil="true"/>
    <_x00c5_rtal xmlns="ef5c26e8-f27e-4552-904d-ff992ac5cc34" xsi:nil="true"/>
    <Beskrivning xmlns="ef5c26e8-f27e-4552-904d-ff992ac5cc34" xsi:nil="true"/>
    <L_x00f6_pnummer xmlns="ef5c26e8-f27e-4552-904d-ff992ac5cc34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D6AB254-5DD0-49AD-AE78-3E2F8BF638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5c26e8-f27e-4552-904d-ff992ac5c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9F50E46-805F-433F-B21F-199735632E8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634ACE-5CBF-487D-A31F-3C9B91AD9652}">
  <ds:schemaRefs>
    <ds:schemaRef ds:uri="http://purl.org/dc/elements/1.1/"/>
    <ds:schemaRef ds:uri="http://schemas.microsoft.com/office/2006/documentManagement/types"/>
    <ds:schemaRef ds:uri="http://schemas.microsoft.com/sharepoint/v3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f5c26e8-f27e-4552-904d-ff992ac5cc34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Budget</vt:lpstr>
      <vt:lpstr>Instruktioner</vt:lpstr>
      <vt:lpstr>Exempel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Jennie Niesel</dc:creator>
  <cp:lastModifiedBy>Noro Larsson Maria</cp:lastModifiedBy>
  <cp:lastPrinted>2017-01-26T15:19:40Z</cp:lastPrinted>
  <dcterms:created xsi:type="dcterms:W3CDTF">2017-01-23T13:25:51Z</dcterms:created>
  <dcterms:modified xsi:type="dcterms:W3CDTF">2021-01-19T09:27:30Z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0x010100D4682D2FA164D642AFD43014C59CE4D7</vt:lpwstr>
  </property>
</Properties>
</file>